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T:\Contracts\Contracts 2023-2024\ITN Centralized Placements\"/>
    </mc:Choice>
  </mc:AlternateContent>
  <xr:revisionPtr revIDLastSave="0" documentId="8_{5E743651-8F6B-45EE-BCFD-276DE97EED3B}" xr6:coauthVersionLast="47" xr6:coauthVersionMax="47" xr10:uidLastSave="{00000000-0000-0000-0000-000000000000}"/>
  <workbookProtection workbookAlgorithmName="SHA-512" workbookHashValue="BziuyaGM1St1hFZqq1EvRVzekJGjECzWLdfh8h2WfQy97TFSRezK1F6kwVlHKVQZI6nBfy0UhdwQQemReLsLEg==" workbookSaltValue="HiL+0IxITBQsuhMhb5GcqQ==" workbookSpinCount="100000" lockStructure="1"/>
  <bookViews>
    <workbookView xWindow="-120" yWindow="-120" windowWidth="19440" windowHeight="14880" tabRatio="886" firstSheet="3" activeTab="7" xr2:uid="{00000000-000D-0000-FFFF-FFFF00000000}"/>
  </bookViews>
  <sheets>
    <sheet name="CNSWFL Use Only" sheetId="39" state="hidden" r:id="rId1"/>
    <sheet name="Instructions" sheetId="49" r:id="rId2"/>
    <sheet name="Agencies C20" sheetId="38" r:id="rId3"/>
    <sheet name="Budget Overview" sheetId="37" r:id="rId4"/>
    <sheet name="Program Annual Budget" sheetId="26" r:id="rId5"/>
    <sheet name="Budget Projection" sheetId="56" r:id="rId6"/>
    <sheet name="Carry Forward Funding" sheetId="59" r:id="rId7"/>
    <sheet name="CF Modified Total Direct Costs" sheetId="62" r:id="rId8"/>
    <sheet name="Other Funding Sources" sheetId="50" r:id="rId9"/>
    <sheet name="1. Salaries" sheetId="40" r:id="rId10"/>
    <sheet name="2. Benefits" sheetId="43" r:id="rId11"/>
    <sheet name="3. Recruitment" sheetId="44" r:id="rId12"/>
    <sheet name="4. Office Supplies" sheetId="45" r:id="rId13"/>
    <sheet name="5. Communications" sheetId="46" r:id="rId14"/>
    <sheet name="6. Travel" sheetId="47" r:id="rId15"/>
    <sheet name="7. Equipment" sheetId="51" r:id="rId16"/>
    <sheet name="8. Occupancy" sheetId="52" r:id="rId17"/>
    <sheet name="9. Professional" sheetId="53" r:id="rId18"/>
    <sheet name="10. Dues-Licenses-Advertising" sheetId="60" r:id="rId19"/>
    <sheet name="11. Indirect" sheetId="54" r:id="rId20"/>
    <sheet name="Modified Total Direct Costs" sheetId="61" r:id="rId21"/>
    <sheet name="Budget Questions-Responses" sheetId="58" r:id="rId22"/>
    <sheet name="Approval Sheet" sheetId="57" r:id="rId23"/>
  </sheets>
  <externalReferences>
    <externalReference r:id="rId24"/>
    <externalReference r:id="rId25"/>
  </externalReferences>
  <definedNames>
    <definedName name="_EDU2" localSheetId="18">'[1]Scooter - 1st DA brief'!#REF!,'[1]Scooter - 1st DA brief'!#REF!,'[1]Scooter - 1st DA brief'!#REF!,'[1]Scooter - 1st DA brief'!#REF!,'[1]Scooter - 1st DA brief'!#REF!,'[1]Scooter - 1st DA brief'!#REF!</definedName>
    <definedName name="_EDU2" localSheetId="6">'[1]Scooter - 1st DA brief'!#REF!,'[1]Scooter - 1st DA brief'!#REF!,'[1]Scooter - 1st DA brief'!#REF!,'[1]Scooter - 1st DA brief'!#REF!,'[1]Scooter - 1st DA brief'!#REF!,'[1]Scooter - 1st DA brief'!#REF!</definedName>
    <definedName name="_EDU2" localSheetId="7">'[1]Scooter - 1st DA brief'!#REF!,'[1]Scooter - 1st DA brief'!#REF!,'[1]Scooter - 1st DA brief'!#REF!,'[1]Scooter - 1st DA brief'!#REF!,'[1]Scooter - 1st DA brief'!#REF!,'[1]Scooter - 1st DA brief'!#REF!</definedName>
    <definedName name="_EDU2" localSheetId="20">'[1]Scooter - 1st DA brief'!#REF!,'[1]Scooter - 1st DA brief'!#REF!,'[1]Scooter - 1st DA brief'!#REF!,'[1]Scooter - 1st DA brief'!#REF!,'[1]Scooter - 1st DA brief'!#REF!,'[1]Scooter - 1st DA brief'!#REF!</definedName>
    <definedName name="_EDU2">'[1]Scooter - 1st DA brief'!#REF!,'[1]Scooter - 1st DA brief'!#REF!,'[1]Scooter - 1st DA brief'!#REF!,'[1]Scooter - 1st DA brief'!#REF!,'[1]Scooter - 1st DA brief'!#REF!,'[1]Scooter - 1st DA brief'!#REF!</definedName>
    <definedName name="_ENV2" localSheetId="18">'[1]Scooter - 1st DA brief'!#REF!,'[1]Scooter - 1st DA brief'!#REF!,'[1]Scooter - 1st DA brief'!#REF!,'[1]Scooter - 1st DA brief'!#REF!</definedName>
    <definedName name="_ENV2" localSheetId="6">'[1]Scooter - 1st DA brief'!#REF!,'[1]Scooter - 1st DA brief'!#REF!,'[1]Scooter - 1st DA brief'!#REF!,'[1]Scooter - 1st DA brief'!#REF!</definedName>
    <definedName name="_ENV2" localSheetId="7">'[1]Scooter - 1st DA brief'!#REF!,'[1]Scooter - 1st DA brief'!#REF!,'[1]Scooter - 1st DA brief'!#REF!,'[1]Scooter - 1st DA brief'!#REF!</definedName>
    <definedName name="_ENV2" localSheetId="20">'[1]Scooter - 1st DA brief'!#REF!,'[1]Scooter - 1st DA brief'!#REF!,'[1]Scooter - 1st DA brief'!#REF!,'[1]Scooter - 1st DA brief'!#REF!</definedName>
    <definedName name="_ENV2">'[1]Scooter - 1st DA brief'!#REF!,'[1]Scooter - 1st DA brief'!#REF!,'[1]Scooter - 1st DA brief'!#REF!,'[1]Scooter - 1st DA brief'!#REF!</definedName>
    <definedName name="_GGU2" localSheetId="18">'[1]Scooter - 1st DA brief'!#REF!,'[1]Scooter - 1st DA brief'!#REF!,'[1]Scooter - 1st DA brief'!#REF!,'[1]Scooter - 1st DA brief'!#REF!</definedName>
    <definedName name="_GGU2" localSheetId="6">'[1]Scooter - 1st DA brief'!#REF!,'[1]Scooter - 1st DA brief'!#REF!,'[1]Scooter - 1st DA brief'!#REF!,'[1]Scooter - 1st DA brief'!#REF!</definedName>
    <definedName name="_GGU2" localSheetId="7">'[1]Scooter - 1st DA brief'!#REF!,'[1]Scooter - 1st DA brief'!#REF!,'[1]Scooter - 1st DA brief'!#REF!,'[1]Scooter - 1st DA brief'!#REF!</definedName>
    <definedName name="_GGU2" localSheetId="20">'[1]Scooter - 1st DA brief'!#REF!,'[1]Scooter - 1st DA brief'!#REF!,'[1]Scooter - 1st DA brief'!#REF!,'[1]Scooter - 1st DA brief'!#REF!</definedName>
    <definedName name="_GGU2">'[1]Scooter - 1st DA brief'!#REF!,'[1]Scooter - 1st DA brief'!#REF!,'[1]Scooter - 1st DA brief'!#REF!,'[1]Scooter - 1st DA brief'!#REF!</definedName>
    <definedName name="_HHS2" localSheetId="18">'[1]Scooter - 1st DA brief'!#REF!,'[1]Scooter - 1st DA brief'!#REF!,'[1]Scooter - 1st DA brief'!#REF!,'[1]Scooter - 1st DA brief'!#REF!</definedName>
    <definedName name="_HHS2" localSheetId="6">'[1]Scooter - 1st DA brief'!#REF!,'[1]Scooter - 1st DA brief'!#REF!,'[1]Scooter - 1st DA brief'!#REF!,'[1]Scooter - 1st DA brief'!#REF!</definedName>
    <definedName name="_HHS2">'[1]Scooter - 1st DA brief'!#REF!,'[1]Scooter - 1st DA brief'!#REF!,'[1]Scooter - 1st DA brief'!#REF!,'[1]Scooter - 1st DA brief'!#REF!</definedName>
    <definedName name="_PSU2" localSheetId="18">'[1]Scooter - 1st DA brief'!#REF!,'[1]Scooter - 1st DA brief'!#REF!,'[1]Scooter - 1st DA brief'!#REF!</definedName>
    <definedName name="_PSU2" localSheetId="6">'[1]Scooter - 1st DA brief'!#REF!,'[1]Scooter - 1st DA brief'!#REF!,'[1]Scooter - 1st DA brief'!#REF!</definedName>
    <definedName name="_PSU2">'[1]Scooter - 1st DA brief'!#REF!,'[1]Scooter - 1st DA brief'!#REF!,'[1]Scooter - 1st DA brief'!#REF!</definedName>
    <definedName name="ALL" localSheetId="18">#REF!</definedName>
    <definedName name="ALL" localSheetId="6">#REF!</definedName>
    <definedName name="ALL" localSheetId="7">#REF!</definedName>
    <definedName name="ALL" localSheetId="20">#REF!</definedName>
    <definedName name="ALL">#REF!</definedName>
    <definedName name="anscount" hidden="1">4</definedName>
    <definedName name="BMP" localSheetId="18">#REF!</definedName>
    <definedName name="BMP" localSheetId="6">#REF!</definedName>
    <definedName name="BMP" localSheetId="7">#REF!</definedName>
    <definedName name="BMP" localSheetId="20">#REF!</definedName>
    <definedName name="BMP">#REF!</definedName>
    <definedName name="_xlnm.Database" localSheetId="18">#REF!</definedName>
    <definedName name="_xlnm.Database" localSheetId="6">#REF!</definedName>
    <definedName name="_xlnm.Database">#REF!</definedName>
    <definedName name="EDU" localSheetId="18">#REF!</definedName>
    <definedName name="EDU" localSheetId="6">#REF!</definedName>
    <definedName name="EDU">#REF!</definedName>
    <definedName name="ENV" localSheetId="18">#REF!</definedName>
    <definedName name="ENV" localSheetId="6">#REF!</definedName>
    <definedName name="ENV">#REF!</definedName>
    <definedName name="GGU" localSheetId="18">#REF!</definedName>
    <definedName name="GGU" localSheetId="6">#REF!</definedName>
    <definedName name="GGU">#REF!</definedName>
    <definedName name="HHS" localSheetId="18">#REF!</definedName>
    <definedName name="HHS" localSheetId="6">#REF!</definedName>
    <definedName name="HHS">#REF!</definedName>
    <definedName name="limcount" hidden="1">3</definedName>
    <definedName name="Low" localSheetId="18">#REF!</definedName>
    <definedName name="Low" localSheetId="6">#REF!</definedName>
    <definedName name="Low" localSheetId="7">#REF!</definedName>
    <definedName name="Low" localSheetId="20">#REF!</definedName>
    <definedName name="Low">#REF!</definedName>
    <definedName name="Low_Rate" localSheetId="18">#REF!</definedName>
    <definedName name="Low_Rate" localSheetId="6">#REF!</definedName>
    <definedName name="Low_Rate">#REF!</definedName>
    <definedName name="Medium" localSheetId="18">#REF!</definedName>
    <definedName name="Medium" localSheetId="6">#REF!</definedName>
    <definedName name="Medium">#REF!</definedName>
    <definedName name="Medium_Rate" localSheetId="18">#REF!</definedName>
    <definedName name="Medium_Rate" localSheetId="6">#REF!</definedName>
    <definedName name="Medium_Rate">#REF!</definedName>
    <definedName name="October_1992" localSheetId="18">#REF!</definedName>
    <definedName name="October_1992" localSheetId="6">#REF!</definedName>
    <definedName name="October_1992">#REF!</definedName>
    <definedName name="OldYear">[2]Inputs!$C$2</definedName>
    <definedName name="partners" localSheetId="18">#REF!</definedName>
    <definedName name="partners" localSheetId="6">#REF!</definedName>
    <definedName name="partners" localSheetId="7">#REF!</definedName>
    <definedName name="partners" localSheetId="20">#REF!</definedName>
    <definedName name="partners">#REF!</definedName>
    <definedName name="_xlnm.Print_Area" localSheetId="9">'1. Salaries'!$A$2:$F$63</definedName>
    <definedName name="_xlnm.Print_Area" localSheetId="18">'10. Dues-Licenses-Advertising'!$A$1:$E$31</definedName>
    <definedName name="_xlnm.Print_Area" localSheetId="19">'11. Indirect'!$A$1:$E$54</definedName>
    <definedName name="_xlnm.Print_Area" localSheetId="10">'2. Benefits'!$A$1:$D$26</definedName>
    <definedName name="_xlnm.Print_Area" localSheetId="11">'3. Recruitment'!$A$1:$E$32</definedName>
    <definedName name="_xlnm.Print_Area" localSheetId="12">'4. Office Supplies'!$A$1:$E$30</definedName>
    <definedName name="_xlnm.Print_Area" localSheetId="13">'5. Communications'!$A$1:$E$29</definedName>
    <definedName name="_xlnm.Print_Area" localSheetId="14">'6. Travel'!$A$1:$E$29</definedName>
    <definedName name="_xlnm.Print_Area" localSheetId="15">'7. Equipment'!$A$1:$E$29</definedName>
    <definedName name="_xlnm.Print_Area" localSheetId="16">'8. Occupancy'!$A$1:$E$29</definedName>
    <definedName name="_xlnm.Print_Area" localSheetId="17">'9. Professional'!$A$1:$E$33</definedName>
    <definedName name="_xlnm.Print_Area" localSheetId="3">'Budget Overview'!$A$1:$M$42</definedName>
    <definedName name="_xlnm.Print_Area" localSheetId="5">'Budget Projection'!$A$2:$R$50</definedName>
    <definedName name="_xlnm.Print_Area" localSheetId="6">'Carry Forward Funding'!$A$1:$G$58</definedName>
    <definedName name="_xlnm.Print_Area" localSheetId="1">Instructions!$A$1:$M$48</definedName>
    <definedName name="_xlnm.Print_Area" localSheetId="8">'Other Funding Sources'!$A$1:$G$55</definedName>
    <definedName name="_xlnm.Print_Area" localSheetId="4">'Program Annual Budget'!$A$1:$G$60</definedName>
    <definedName name="_xlnm.Print_Titles" localSheetId="2">'Agencies C20'!#REF!</definedName>
    <definedName name="_xlnm.Print_Titles" localSheetId="21">'Budget Questions-Responses'!$2:$7</definedName>
    <definedName name="PSU" localSheetId="18">#REF!</definedName>
    <definedName name="PSU" localSheetId="6">#REF!</definedName>
    <definedName name="PSU" localSheetId="7">#REF!</definedName>
    <definedName name="PSU" localSheetId="20">#REF!</definedName>
    <definedName name="PSU">#REF!</definedName>
    <definedName name="qryPOPULATION_BY_AGE_RACE_SEX_AND_COUNTY_1991_2000" localSheetId="18">#REF!</definedName>
    <definedName name="qryPOPULATION_BY_AGE_RACE_SEX_AND_COUNTY_1991_2000" localSheetId="6">#REF!</definedName>
    <definedName name="qryPOPULATION_BY_AGE_RACE_SEX_AND_COUNTY_1991_2000">#REF!</definedName>
    <definedName name="sencount" hidden="1">2</definedName>
    <definedName name="State" localSheetId="18">#REF!</definedName>
    <definedName name="State" localSheetId="6">#REF!</definedName>
    <definedName name="State" localSheetId="7">#REF!</definedName>
    <definedName name="State" localSheetId="20">#REF!</definedName>
    <definedName name="State">#REF!</definedName>
    <definedName name="State_Avg._Rate" localSheetId="18">#REF!</definedName>
    <definedName name="State_Avg._Rate" localSheetId="6">#REF!</definedName>
    <definedName name="State_Avg._Rate">#REF!</definedName>
    <definedName name="xxx" localSheetId="18">#REF!</definedName>
    <definedName name="xxx" localSheetId="6">#REF!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50" l="1"/>
  <c r="M13" i="37"/>
  <c r="E34" i="38" l="1"/>
  <c r="E30" i="38"/>
  <c r="E27" i="38"/>
  <c r="C44" i="26" l="1"/>
  <c r="C43" i="26"/>
  <c r="C42" i="26"/>
  <c r="C41" i="26"/>
  <c r="C49" i="26"/>
  <c r="G37" i="50"/>
  <c r="G33" i="26" s="1"/>
  <c r="G29" i="50"/>
  <c r="G25" i="26" s="1"/>
  <c r="C2" i="62" l="1"/>
  <c r="D2" i="62"/>
  <c r="D6" i="62"/>
  <c r="D8" i="62"/>
  <c r="D9" i="62"/>
  <c r="D10" i="62"/>
  <c r="D13" i="62"/>
  <c r="D16" i="62"/>
  <c r="D17" i="62"/>
  <c r="D18" i="62"/>
  <c r="D19" i="62"/>
  <c r="C6" i="62"/>
  <c r="C8" i="62"/>
  <c r="C9" i="62"/>
  <c r="C10" i="62"/>
  <c r="C13" i="62"/>
  <c r="C16" i="62"/>
  <c r="C17" i="62"/>
  <c r="C18" i="62"/>
  <c r="C19" i="62"/>
  <c r="B19" i="62"/>
  <c r="B18" i="62"/>
  <c r="B17" i="62"/>
  <c r="B16" i="62"/>
  <c r="B13" i="62"/>
  <c r="B10" i="62"/>
  <c r="B9" i="62"/>
  <c r="B8" i="62"/>
  <c r="B6" i="62"/>
  <c r="F48" i="26"/>
  <c r="H48" i="26" s="1"/>
  <c r="C46" i="26"/>
  <c r="C47" i="26"/>
  <c r="C48" i="26"/>
  <c r="C45" i="26"/>
  <c r="G45" i="59"/>
  <c r="F46" i="26" s="1"/>
  <c r="H46" i="26" s="1"/>
  <c r="G46" i="59"/>
  <c r="F47" i="26" s="1"/>
  <c r="H47" i="26" s="1"/>
  <c r="G47" i="59"/>
  <c r="G29" i="59"/>
  <c r="F25" i="26" s="1"/>
  <c r="G30" i="59"/>
  <c r="G31" i="59"/>
  <c r="G32" i="59"/>
  <c r="G33" i="59"/>
  <c r="G34" i="59"/>
  <c r="G35" i="59"/>
  <c r="G36" i="59"/>
  <c r="G37" i="59"/>
  <c r="F33" i="26" s="1"/>
  <c r="E25" i="53"/>
  <c r="E44" i="26" s="1"/>
  <c r="H44" i="26" s="1"/>
  <c r="E29" i="38" l="1"/>
  <c r="E28" i="38"/>
  <c r="E26" i="38"/>
  <c r="E25" i="38"/>
  <c r="E24" i="38"/>
  <c r="E23" i="38"/>
  <c r="E22" i="38"/>
  <c r="E21" i="38"/>
  <c r="E20" i="38"/>
  <c r="E19" i="38"/>
  <c r="E18" i="38"/>
  <c r="E17" i="38"/>
  <c r="E16" i="38"/>
  <c r="E15" i="38"/>
  <c r="E14" i="38"/>
  <c r="E13" i="38"/>
  <c r="E12" i="38"/>
  <c r="E33" i="38" l="1"/>
  <c r="E35" i="38"/>
  <c r="E36" i="38"/>
  <c r="E37" i="38"/>
  <c r="E38" i="38"/>
  <c r="E39" i="38"/>
  <c r="E40" i="38"/>
  <c r="E41" i="38"/>
  <c r="E32" i="38"/>
  <c r="E31" i="38" l="1"/>
  <c r="E23" i="53" l="1"/>
  <c r="E42" i="26" s="1"/>
  <c r="H42" i="26" s="1"/>
  <c r="E24" i="53"/>
  <c r="E43" i="26" s="1"/>
  <c r="H43" i="26" s="1"/>
  <c r="E30" i="53"/>
  <c r="E28" i="45"/>
  <c r="R25" i="56"/>
  <c r="R26" i="56"/>
  <c r="R27" i="56"/>
  <c r="R28" i="56"/>
  <c r="R29" i="56"/>
  <c r="R30" i="56"/>
  <c r="R31" i="56"/>
  <c r="R32" i="56"/>
  <c r="R33" i="56"/>
  <c r="R34" i="56"/>
  <c r="R35" i="56"/>
  <c r="R36" i="56"/>
  <c r="R37" i="56"/>
  <c r="R38" i="56"/>
  <c r="R39" i="56"/>
  <c r="R40" i="56"/>
  <c r="R41" i="56"/>
  <c r="R42" i="56"/>
  <c r="R43" i="56"/>
  <c r="R44" i="56"/>
  <c r="R45" i="56"/>
  <c r="R46" i="56"/>
  <c r="R47" i="56"/>
  <c r="E25" i="52" l="1"/>
  <c r="E26" i="52"/>
  <c r="E27" i="47"/>
  <c r="E27" i="46"/>
  <c r="E24" i="45"/>
  <c r="E23" i="45"/>
  <c r="B18" i="61"/>
  <c r="B19" i="61"/>
  <c r="E29" i="60"/>
  <c r="E28" i="60"/>
  <c r="E27" i="60"/>
  <c r="E24" i="60"/>
  <c r="E23" i="60"/>
  <c r="E22" i="60"/>
  <c r="E19" i="60"/>
  <c r="E18" i="60"/>
  <c r="E17" i="60"/>
  <c r="E20" i="60" l="1"/>
  <c r="C44" i="56" s="1"/>
  <c r="T44" i="56" s="1"/>
  <c r="E30" i="60"/>
  <c r="E25" i="60"/>
  <c r="E50" i="26" l="1"/>
  <c r="E31" i="60"/>
  <c r="E52" i="26"/>
  <c r="C46" i="56"/>
  <c r="T46" i="56" s="1"/>
  <c r="E51" i="26"/>
  <c r="C45" i="56"/>
  <c r="T45" i="56" s="1"/>
  <c r="E50" i="50" l="1"/>
  <c r="F50" i="50"/>
  <c r="D50" i="50"/>
  <c r="E25" i="45"/>
  <c r="C29" i="56" s="1"/>
  <c r="T29" i="56" s="1"/>
  <c r="G27" i="50"/>
  <c r="G23" i="26" s="1"/>
  <c r="G28" i="50"/>
  <c r="G24" i="26" s="1"/>
  <c r="G30" i="50"/>
  <c r="G26" i="26" s="1"/>
  <c r="G31" i="50"/>
  <c r="G27" i="26" s="1"/>
  <c r="G32" i="50"/>
  <c r="G28" i="26" s="1"/>
  <c r="G33" i="50"/>
  <c r="G29" i="26" s="1"/>
  <c r="G34" i="50"/>
  <c r="G30" i="26" s="1"/>
  <c r="G35" i="50"/>
  <c r="G31" i="26" s="1"/>
  <c r="G36" i="50"/>
  <c r="G32" i="26" s="1"/>
  <c r="G38" i="50"/>
  <c r="G34" i="26" s="1"/>
  <c r="G39" i="50"/>
  <c r="G35" i="26" s="1"/>
  <c r="G40" i="50"/>
  <c r="G36" i="26" s="1"/>
  <c r="G41" i="50"/>
  <c r="G37" i="26" s="1"/>
  <c r="G42" i="50"/>
  <c r="G38" i="26" s="1"/>
  <c r="G43" i="50"/>
  <c r="G39" i="26" s="1"/>
  <c r="G44" i="50"/>
  <c r="G45" i="50"/>
  <c r="G41" i="26" s="1"/>
  <c r="G46" i="50"/>
  <c r="G50" i="26" s="1"/>
  <c r="G47" i="50"/>
  <c r="G51" i="26" s="1"/>
  <c r="G48" i="50"/>
  <c r="G52" i="26" s="1"/>
  <c r="F53" i="59"/>
  <c r="D4" i="62" s="1"/>
  <c r="D21" i="62" s="1"/>
  <c r="E53" i="59"/>
  <c r="C4" i="62" s="1"/>
  <c r="C21" i="62" s="1"/>
  <c r="D53" i="59"/>
  <c r="B4" i="62" s="1"/>
  <c r="G27" i="59"/>
  <c r="F23" i="26" s="1"/>
  <c r="G28" i="59"/>
  <c r="F24" i="26" s="1"/>
  <c r="F26" i="26"/>
  <c r="F27" i="26"/>
  <c r="F28" i="26"/>
  <c r="F29" i="26"/>
  <c r="F30" i="26"/>
  <c r="F31" i="26"/>
  <c r="F32" i="26"/>
  <c r="G38" i="59"/>
  <c r="F34" i="26" s="1"/>
  <c r="G39" i="59"/>
  <c r="F35" i="26" s="1"/>
  <c r="G40" i="59"/>
  <c r="G41" i="59"/>
  <c r="F37" i="26" s="1"/>
  <c r="G42" i="59"/>
  <c r="F38" i="26" s="1"/>
  <c r="G43" i="59"/>
  <c r="F39" i="26" s="1"/>
  <c r="G44" i="59"/>
  <c r="G48" i="59"/>
  <c r="F41" i="26" s="1"/>
  <c r="G49" i="59"/>
  <c r="F50" i="26" s="1"/>
  <c r="G50" i="59"/>
  <c r="F51" i="26" s="1"/>
  <c r="G51" i="59"/>
  <c r="F52" i="26" s="1"/>
  <c r="G40" i="26" l="1"/>
  <c r="G49" i="26"/>
  <c r="H49" i="26" s="1"/>
  <c r="C26" i="62"/>
  <c r="C28" i="62" s="1"/>
  <c r="E57" i="59" s="1"/>
  <c r="C23" i="62"/>
  <c r="D23" i="62"/>
  <c r="F40" i="26"/>
  <c r="F45" i="26"/>
  <c r="H45" i="26" s="1"/>
  <c r="F36" i="26"/>
  <c r="H51" i="26"/>
  <c r="E26" i="26"/>
  <c r="H26" i="26" s="1"/>
  <c r="H50" i="26"/>
  <c r="H52" i="26"/>
  <c r="G26" i="59" l="1"/>
  <c r="F22" i="26" s="1"/>
  <c r="G23" i="59"/>
  <c r="F19" i="26" s="1"/>
  <c r="G22" i="59"/>
  <c r="D4" i="59"/>
  <c r="D3" i="59"/>
  <c r="E44" i="54"/>
  <c r="G53" i="59" l="1"/>
  <c r="B21" i="62" s="1"/>
  <c r="F18" i="26"/>
  <c r="E58" i="59"/>
  <c r="P48" i="56"/>
  <c r="B23" i="62" l="1"/>
  <c r="B26" i="62"/>
  <c r="F54" i="26"/>
  <c r="B28" i="62" l="1"/>
  <c r="D57" i="59" s="1"/>
  <c r="D26" i="62"/>
  <c r="D28" i="62" s="1"/>
  <c r="F22" i="40"/>
  <c r="F58" i="59" l="1"/>
  <c r="F57" i="59"/>
  <c r="D58" i="59"/>
  <c r="G56" i="59"/>
  <c r="G53" i="50"/>
  <c r="E45" i="54"/>
  <c r="E46" i="54"/>
  <c r="E47" i="54"/>
  <c r="E48" i="54"/>
  <c r="E49" i="54"/>
  <c r="E50" i="54"/>
  <c r="E51" i="54"/>
  <c r="E52" i="54"/>
  <c r="E53" i="54"/>
  <c r="E43" i="54"/>
  <c r="E42" i="54"/>
  <c r="E18" i="53"/>
  <c r="E19" i="53"/>
  <c r="E22" i="53"/>
  <c r="E28" i="53"/>
  <c r="E29" i="53"/>
  <c r="E31" i="53"/>
  <c r="E17" i="53"/>
  <c r="E18" i="52"/>
  <c r="E21" i="52"/>
  <c r="E22" i="52"/>
  <c r="E23" i="52"/>
  <c r="E24" i="52"/>
  <c r="E27" i="52"/>
  <c r="E17" i="52"/>
  <c r="E27" i="51"/>
  <c r="E26" i="51"/>
  <c r="E28" i="51" s="1"/>
  <c r="E23" i="51"/>
  <c r="E22" i="51"/>
  <c r="E21" i="51"/>
  <c r="E17" i="51"/>
  <c r="E18" i="51"/>
  <c r="E16" i="51"/>
  <c r="E19" i="47"/>
  <c r="E20" i="47"/>
  <c r="E23" i="47"/>
  <c r="E24" i="47"/>
  <c r="E25" i="47"/>
  <c r="E26" i="47"/>
  <c r="E18" i="47"/>
  <c r="E18" i="46"/>
  <c r="E19" i="46"/>
  <c r="E22" i="46"/>
  <c r="E23" i="46"/>
  <c r="E26" i="46"/>
  <c r="E28" i="46" s="1"/>
  <c r="E16" i="45"/>
  <c r="E17" i="45"/>
  <c r="E18" i="45"/>
  <c r="E19" i="45"/>
  <c r="E20" i="45"/>
  <c r="E27" i="45"/>
  <c r="E29" i="45" s="1"/>
  <c r="E30" i="44"/>
  <c r="E29" i="44"/>
  <c r="E28" i="44"/>
  <c r="E25" i="44"/>
  <c r="E24" i="44"/>
  <c r="E23" i="44"/>
  <c r="E19" i="44"/>
  <c r="E20" i="44"/>
  <c r="E18" i="44"/>
  <c r="F50" i="40"/>
  <c r="F51" i="40"/>
  <c r="F52" i="40"/>
  <c r="F53" i="40"/>
  <c r="F54" i="40"/>
  <c r="F55" i="40"/>
  <c r="F56" i="40"/>
  <c r="F57" i="40"/>
  <c r="F58" i="40"/>
  <c r="F59" i="40"/>
  <c r="F60" i="40"/>
  <c r="F61" i="40"/>
  <c r="F62" i="40"/>
  <c r="F48" i="40"/>
  <c r="F49" i="40"/>
  <c r="F33" i="40"/>
  <c r="F24" i="40"/>
  <c r="F25" i="40"/>
  <c r="F26" i="40"/>
  <c r="F27" i="40"/>
  <c r="F28" i="40"/>
  <c r="F29" i="40"/>
  <c r="F30" i="40"/>
  <c r="F31" i="40"/>
  <c r="F32" i="40"/>
  <c r="F23" i="40"/>
  <c r="E55" i="50"/>
  <c r="F55" i="50"/>
  <c r="D55" i="50"/>
  <c r="G26" i="50"/>
  <c r="G22" i="26" s="1"/>
  <c r="G23" i="50"/>
  <c r="G19" i="26" s="1"/>
  <c r="G22" i="50"/>
  <c r="E32" i="53" l="1"/>
  <c r="E40" i="26" s="1"/>
  <c r="H40" i="26" s="1"/>
  <c r="E41" i="26"/>
  <c r="E26" i="53"/>
  <c r="B11" i="61"/>
  <c r="E33" i="26"/>
  <c r="H33" i="26" s="1"/>
  <c r="B14" i="61"/>
  <c r="E25" i="26"/>
  <c r="H25" i="26" s="1"/>
  <c r="F57" i="26"/>
  <c r="F60" i="26" s="1"/>
  <c r="L46" i="37" s="1"/>
  <c r="G58" i="59"/>
  <c r="E31" i="44"/>
  <c r="C27" i="56" s="1"/>
  <c r="T27" i="56" s="1"/>
  <c r="E24" i="51"/>
  <c r="E35" i="26" s="1"/>
  <c r="H35" i="26" s="1"/>
  <c r="E26" i="44"/>
  <c r="E19" i="51"/>
  <c r="B9" i="61" s="1"/>
  <c r="E21" i="44"/>
  <c r="E24" i="46"/>
  <c r="C32" i="56" s="1"/>
  <c r="T32" i="56" s="1"/>
  <c r="F34" i="40"/>
  <c r="G18" i="26"/>
  <c r="G50" i="50"/>
  <c r="G55" i="50" s="1"/>
  <c r="E54" i="54"/>
  <c r="C42" i="56"/>
  <c r="T42" i="56" s="1"/>
  <c r="B17" i="61"/>
  <c r="E28" i="52"/>
  <c r="B6" i="61"/>
  <c r="E36" i="26"/>
  <c r="H36" i="26" s="1"/>
  <c r="C38" i="56"/>
  <c r="T38" i="56" s="1"/>
  <c r="E28" i="47"/>
  <c r="E32" i="26" s="1"/>
  <c r="E30" i="26"/>
  <c r="H30" i="26" s="1"/>
  <c r="C33" i="56"/>
  <c r="T33" i="56" s="1"/>
  <c r="E27" i="26"/>
  <c r="H27" i="26" s="1"/>
  <c r="C30" i="56"/>
  <c r="T30" i="56" s="1"/>
  <c r="E23" i="26"/>
  <c r="H23" i="26" s="1"/>
  <c r="F63" i="40"/>
  <c r="E20" i="53"/>
  <c r="E19" i="52"/>
  <c r="E21" i="47"/>
  <c r="E20" i="46"/>
  <c r="E21" i="45"/>
  <c r="E24" i="26" s="1"/>
  <c r="C13" i="43"/>
  <c r="C37" i="56" l="1"/>
  <c r="T37" i="56" s="1"/>
  <c r="E29" i="51"/>
  <c r="E32" i="44"/>
  <c r="E22" i="26"/>
  <c r="C26" i="56"/>
  <c r="T26" i="56" s="1"/>
  <c r="E34" i="26"/>
  <c r="H34" i="26" s="1"/>
  <c r="C36" i="56"/>
  <c r="T36" i="56" s="1"/>
  <c r="E29" i="26"/>
  <c r="H29" i="26" s="1"/>
  <c r="C47" i="56"/>
  <c r="T47" i="56" s="1"/>
  <c r="E57" i="26"/>
  <c r="C43" i="56"/>
  <c r="T43" i="56" s="1"/>
  <c r="H41" i="26"/>
  <c r="E39" i="26"/>
  <c r="H39" i="26" s="1"/>
  <c r="C41" i="56"/>
  <c r="T41" i="56" s="1"/>
  <c r="E33" i="53"/>
  <c r="C40" i="56"/>
  <c r="T40" i="56" s="1"/>
  <c r="E38" i="26"/>
  <c r="H38" i="26" s="1"/>
  <c r="B10" i="61"/>
  <c r="E37" i="26"/>
  <c r="H37" i="26" s="1"/>
  <c r="E29" i="52"/>
  <c r="C39" i="56"/>
  <c r="T39" i="56" s="1"/>
  <c r="C35" i="56"/>
  <c r="T35" i="56" s="1"/>
  <c r="H32" i="26"/>
  <c r="E31" i="26"/>
  <c r="H31" i="26" s="1"/>
  <c r="C34" i="56"/>
  <c r="T34" i="56" s="1"/>
  <c r="E29" i="47"/>
  <c r="E29" i="46"/>
  <c r="E28" i="26"/>
  <c r="H28" i="26" s="1"/>
  <c r="C31" i="56"/>
  <c r="T31" i="56" s="1"/>
  <c r="C28" i="56"/>
  <c r="T28" i="56" s="1"/>
  <c r="E30" i="45"/>
  <c r="B3" i="39"/>
  <c r="D6" i="26" s="1"/>
  <c r="R24" i="56"/>
  <c r="R21" i="56"/>
  <c r="R20" i="56"/>
  <c r="B5" i="39"/>
  <c r="B4" i="39"/>
  <c r="G22" i="40"/>
  <c r="G23" i="40"/>
  <c r="G24" i="40"/>
  <c r="G25" i="40"/>
  <c r="G26" i="40"/>
  <c r="G27" i="40"/>
  <c r="G28" i="40"/>
  <c r="G29" i="40"/>
  <c r="G30" i="40"/>
  <c r="G31" i="40"/>
  <c r="G32" i="40"/>
  <c r="G48" i="40"/>
  <c r="G49" i="40"/>
  <c r="G50" i="40"/>
  <c r="G51" i="40"/>
  <c r="G52" i="40"/>
  <c r="G53" i="40"/>
  <c r="G54" i="40"/>
  <c r="G55" i="40"/>
  <c r="G56" i="40"/>
  <c r="G57" i="40"/>
  <c r="G58" i="40"/>
  <c r="G59" i="40"/>
  <c r="G60" i="40"/>
  <c r="G61" i="40"/>
  <c r="G62" i="40"/>
  <c r="D3" i="50"/>
  <c r="G57" i="26"/>
  <c r="E22" i="56"/>
  <c r="F22" i="56"/>
  <c r="G22" i="56"/>
  <c r="H22" i="56"/>
  <c r="I22" i="56"/>
  <c r="J22" i="56"/>
  <c r="K22" i="56"/>
  <c r="L22" i="56"/>
  <c r="M22" i="56"/>
  <c r="N22" i="56"/>
  <c r="O22" i="56"/>
  <c r="P22" i="56"/>
  <c r="P50" i="56" s="1"/>
  <c r="E48" i="56"/>
  <c r="E50" i="56" s="1"/>
  <c r="F48" i="56"/>
  <c r="F50" i="56" s="1"/>
  <c r="G48" i="56"/>
  <c r="G50" i="56" s="1"/>
  <c r="H48" i="56"/>
  <c r="I48" i="56"/>
  <c r="J48" i="56"/>
  <c r="K48" i="56"/>
  <c r="L48" i="56"/>
  <c r="M48" i="56"/>
  <c r="N48" i="56"/>
  <c r="O48" i="56"/>
  <c r="O50" i="56" s="1"/>
  <c r="E2" i="26"/>
  <c r="E3" i="26"/>
  <c r="J3" i="56" s="1"/>
  <c r="H9" i="26"/>
  <c r="H12" i="26"/>
  <c r="D2" i="49"/>
  <c r="D3" i="49"/>
  <c r="C16" i="37"/>
  <c r="B8" i="39"/>
  <c r="B11" i="39"/>
  <c r="G9" i="26" s="1"/>
  <c r="D5" i="58" l="1"/>
  <c r="E5" i="60"/>
  <c r="C11" i="56"/>
  <c r="E6" i="60"/>
  <c r="H24" i="26"/>
  <c r="G54" i="26"/>
  <c r="L50" i="56"/>
  <c r="K50" i="56"/>
  <c r="J50" i="56"/>
  <c r="D8" i="26"/>
  <c r="D9" i="59"/>
  <c r="D8" i="50"/>
  <c r="D8" i="59"/>
  <c r="D7" i="59"/>
  <c r="H50" i="56"/>
  <c r="M50" i="56"/>
  <c r="I50" i="56"/>
  <c r="E6" i="54"/>
  <c r="D6" i="43"/>
  <c r="N50" i="56"/>
  <c r="G34" i="40"/>
  <c r="D34" i="40" s="1"/>
  <c r="G63" i="40"/>
  <c r="D63" i="40" s="1"/>
  <c r="H57" i="26"/>
  <c r="H22" i="26"/>
  <c r="E6" i="45"/>
  <c r="F42" i="40"/>
  <c r="E6" i="53"/>
  <c r="D6" i="58"/>
  <c r="L6" i="57"/>
  <c r="L5" i="57"/>
  <c r="F7" i="40"/>
  <c r="R22" i="56"/>
  <c r="R48" i="56"/>
  <c r="E5" i="47"/>
  <c r="E5" i="54"/>
  <c r="E5" i="51"/>
  <c r="F6" i="40"/>
  <c r="E5" i="46"/>
  <c r="C12" i="56"/>
  <c r="E5" i="45"/>
  <c r="E5" i="44"/>
  <c r="E6" i="44"/>
  <c r="E6" i="47"/>
  <c r="E6" i="46"/>
  <c r="E6" i="51"/>
  <c r="E6" i="52"/>
  <c r="E5" i="52"/>
  <c r="F41" i="40"/>
  <c r="E5" i="53"/>
  <c r="D5" i="43"/>
  <c r="R2" i="56"/>
  <c r="D9" i="50"/>
  <c r="D7" i="50"/>
  <c r="D7" i="26"/>
  <c r="E2" i="60" s="1"/>
  <c r="L4" i="57" l="1"/>
  <c r="E3" i="60"/>
  <c r="L2" i="57"/>
  <c r="E1" i="60"/>
  <c r="E3" i="53"/>
  <c r="D2" i="58"/>
  <c r="E1" i="51"/>
  <c r="F37" i="40"/>
  <c r="E3" i="52"/>
  <c r="E1" i="53"/>
  <c r="E3" i="44"/>
  <c r="C8" i="56"/>
  <c r="E1" i="54"/>
  <c r="D3" i="43"/>
  <c r="E3" i="54"/>
  <c r="D1" i="43"/>
  <c r="C10" i="56"/>
  <c r="F2" i="40"/>
  <c r="E1" i="46"/>
  <c r="E3" i="46"/>
  <c r="F4" i="40"/>
  <c r="E1" i="47"/>
  <c r="F39" i="40"/>
  <c r="E1" i="44"/>
  <c r="E1" i="52"/>
  <c r="E3" i="51"/>
  <c r="E3" i="45"/>
  <c r="E1" i="45"/>
  <c r="E3" i="47"/>
  <c r="D4" i="58"/>
  <c r="H10" i="26"/>
  <c r="C13" i="56" s="1"/>
  <c r="R50" i="56"/>
  <c r="G60" i="26"/>
  <c r="T21" i="56" s="1"/>
  <c r="D3" i="58"/>
  <c r="L3" i="57"/>
  <c r="F3" i="40"/>
  <c r="C9" i="56"/>
  <c r="E2" i="46"/>
  <c r="E2" i="45"/>
  <c r="E2" i="47"/>
  <c r="E2" i="54"/>
  <c r="D2" i="43"/>
  <c r="E2" i="53"/>
  <c r="E2" i="51"/>
  <c r="E2" i="52"/>
  <c r="F38" i="40"/>
  <c r="E2" i="44"/>
  <c r="E18" i="26" l="1"/>
  <c r="E35" i="54" s="1"/>
  <c r="H18" i="26" l="1"/>
  <c r="D19" i="43"/>
  <c r="D23" i="43"/>
  <c r="D15" i="43"/>
  <c r="D17" i="43"/>
  <c r="D21" i="43"/>
  <c r="D16" i="43"/>
  <c r="D20" i="43"/>
  <c r="D24" i="43"/>
  <c r="D18" i="43"/>
  <c r="D22" i="43"/>
  <c r="C33" i="40"/>
  <c r="C24" i="56"/>
  <c r="D26" i="43" l="1"/>
  <c r="E19" i="26" s="1"/>
  <c r="T24" i="56"/>
  <c r="H19" i="26" l="1"/>
  <c r="H54" i="26" s="1"/>
  <c r="H60" i="26" s="1"/>
  <c r="E54" i="26"/>
  <c r="C25" i="56"/>
  <c r="T25" i="56" s="1"/>
  <c r="B1" i="61" l="1"/>
  <c r="G59" i="26"/>
  <c r="T48" i="56"/>
  <c r="C48" i="56"/>
  <c r="B20" i="61" l="1"/>
  <c r="B25" i="61" s="1"/>
  <c r="E31" i="54" l="1"/>
  <c r="B22" i="61"/>
  <c r="B27" i="61" s="1"/>
  <c r="E39" i="54" l="1"/>
  <c r="E40" i="54" s="1"/>
  <c r="E56" i="26" s="1"/>
  <c r="E60" i="26" s="1"/>
  <c r="L39" i="37" s="1"/>
  <c r="E56" i="54" l="1"/>
  <c r="D25" i="26"/>
  <c r="D47" i="26"/>
  <c r="D24" i="26"/>
  <c r="D36" i="26"/>
  <c r="D30" i="26"/>
  <c r="D37" i="26"/>
  <c r="D28" i="26"/>
  <c r="D54" i="26"/>
  <c r="D19" i="26"/>
  <c r="D34" i="26"/>
  <c r="D42" i="26"/>
  <c r="D45" i="26"/>
  <c r="D29" i="26"/>
  <c r="D51" i="26"/>
  <c r="D23" i="26"/>
  <c r="D22" i="26"/>
  <c r="D26" i="26"/>
  <c r="E59" i="26"/>
  <c r="H11" i="26" s="1"/>
  <c r="C20" i="56"/>
  <c r="T20" i="56" s="1"/>
  <c r="T22" i="56" s="1"/>
  <c r="T50" i="56" s="1"/>
  <c r="D50" i="26"/>
  <c r="D43" i="26"/>
  <c r="D48" i="26"/>
  <c r="D41" i="26"/>
  <c r="D31" i="26"/>
  <c r="D32" i="26"/>
  <c r="E61" i="26"/>
  <c r="D13" i="26" s="1"/>
  <c r="D33" i="26"/>
  <c r="D46" i="26"/>
  <c r="D44" i="26"/>
  <c r="D27" i="26"/>
  <c r="D52" i="26"/>
  <c r="D38" i="26"/>
  <c r="D39" i="26"/>
  <c r="D18" i="26"/>
  <c r="D49" i="26"/>
  <c r="D60" i="26"/>
  <c r="D40" i="26"/>
  <c r="D35" i="26"/>
  <c r="C22" i="56" l="1"/>
  <c r="C50" i="56" s="1"/>
</calcChain>
</file>

<file path=xl/sharedStrings.xml><?xml version="1.0" encoding="utf-8"?>
<sst xmlns="http://schemas.openxmlformats.org/spreadsheetml/2006/main" count="556" uniqueCount="343">
  <si>
    <t>Gross Annual Salary</t>
  </si>
  <si>
    <t>% Time Funded</t>
  </si>
  <si>
    <t>Fringe Benefit</t>
  </si>
  <si>
    <t>Unit Cost</t>
  </si>
  <si>
    <t># Units Projected</t>
  </si>
  <si>
    <t>Rate per Month</t>
  </si>
  <si>
    <t>Number of Months</t>
  </si>
  <si>
    <t>Total Expenditures</t>
  </si>
  <si>
    <t>Travel</t>
  </si>
  <si>
    <t>Indirect Costs</t>
  </si>
  <si>
    <t>Total Direct Costs</t>
  </si>
  <si>
    <t>Subcontract Number</t>
  </si>
  <si>
    <t>Program</t>
  </si>
  <si>
    <t>Agency Name</t>
  </si>
  <si>
    <t>Order</t>
  </si>
  <si>
    <r>
      <rPr>
        <b/>
        <sz val="12"/>
        <rFont val="Arial"/>
        <family val="2"/>
      </rPr>
      <t>1. Agency Name and Program</t>
    </r>
    <r>
      <rPr>
        <sz val="12"/>
        <rFont val="Arial"/>
        <family val="2"/>
      </rPr>
      <t xml:space="preserve"> - Select your Agency and Program from the Drop-Down Listing.  If your</t>
    </r>
  </si>
  <si>
    <t>agency provides multiple services, a budget for each service must be submitted.  If your agency or program is</t>
  </si>
  <si>
    <t>Agency and Program</t>
  </si>
  <si>
    <t>Agency Option</t>
  </si>
  <si>
    <t>Form Controls</t>
  </si>
  <si>
    <t>Agency Option Selected</t>
  </si>
  <si>
    <t>Revision Date Option</t>
  </si>
  <si>
    <t>Existing Agency</t>
  </si>
  <si>
    <t>New Agency</t>
  </si>
  <si>
    <t>Original</t>
  </si>
  <si>
    <t>Resubmitted</t>
  </si>
  <si>
    <t>Final</t>
  </si>
  <si>
    <t>Amended</t>
  </si>
  <si>
    <t>Selected Agency</t>
  </si>
  <si>
    <t>Selected Service Program</t>
  </si>
  <si>
    <t>Selected Subcontract Number</t>
  </si>
  <si>
    <t>Selected Agency Option</t>
  </si>
  <si>
    <t>Selected Revision Date Option</t>
  </si>
  <si>
    <t>Salaries - Direct Services</t>
  </si>
  <si>
    <t>Benefits - Direct Services</t>
  </si>
  <si>
    <t>Operational Costs</t>
  </si>
  <si>
    <r>
      <rPr>
        <b/>
        <sz val="12"/>
        <rFont val="Arial"/>
        <family val="2"/>
      </rPr>
      <t>Expenditure Reports</t>
    </r>
    <r>
      <rPr>
        <sz val="12"/>
        <rFont val="Arial"/>
        <family val="2"/>
      </rPr>
      <t xml:space="preserve"> - keep in mind that when actual monthly expenditures are submitted,</t>
    </r>
  </si>
  <si>
    <t>variances to this budget must be explained</t>
  </si>
  <si>
    <r>
      <rPr>
        <b/>
        <sz val="12"/>
        <rFont val="Arial"/>
        <family val="2"/>
      </rPr>
      <t>Direct Services</t>
    </r>
    <r>
      <rPr>
        <sz val="12"/>
        <rFont val="Arial"/>
        <family val="2"/>
      </rPr>
      <t xml:space="preserve"> - refers to services that are directly related to the care of the kids.</t>
    </r>
  </si>
  <si>
    <t>Program Budget</t>
  </si>
  <si>
    <t>Salaries &amp; Benefits</t>
  </si>
  <si>
    <t>Total Funding</t>
  </si>
  <si>
    <t xml:space="preserve">resubmission is required for any budgeted changes.  When a budget is resubmitted, change the type and </t>
  </si>
  <si>
    <t># of Employees</t>
  </si>
  <si>
    <t>This line item is for detailing the salary costs associated with direct service providers. Do not list each position</t>
  </si>
  <si>
    <t>1. Salaries - Direct Services</t>
  </si>
  <si>
    <t>FTE</t>
  </si>
  <si>
    <t>2. Benefits - Direct Services</t>
  </si>
  <si>
    <t>FICA / MEDI</t>
  </si>
  <si>
    <t>% Rate</t>
  </si>
  <si>
    <t>3. Staff Recruitment, Screening &amp; Training</t>
  </si>
  <si>
    <t>Description of Expense</t>
  </si>
  <si>
    <t># of New Hires / Employees</t>
  </si>
  <si>
    <t>Cost per New Hire / Employee</t>
  </si>
  <si>
    <t>Office Supplies</t>
  </si>
  <si>
    <t>4. Office Supplies</t>
  </si>
  <si>
    <t>5. Communications</t>
  </si>
  <si>
    <t>Use this line item for office telephones and fax lines directly allocated to the Program. Charges for cell phones that</t>
  </si>
  <si>
    <t>are not 100% allocated to the Program should be included under the Indirect Costs budget line item. If phones are</t>
  </si>
  <si>
    <t>Instructions</t>
  </si>
  <si>
    <r>
      <rPr>
        <b/>
        <sz val="12"/>
        <rFont val="Arial"/>
        <family val="2"/>
      </rPr>
      <t>1. Budget Overview</t>
    </r>
    <r>
      <rPr>
        <sz val="12"/>
        <rFont val="Arial"/>
        <family val="2"/>
      </rPr>
      <t xml:space="preserve"> - Please fill out the information requested.  If you resubmit a budget for any reason, </t>
    </r>
  </si>
  <si>
    <t>Other Funding</t>
  </si>
  <si>
    <t>Percent of Funding</t>
  </si>
  <si>
    <t>Funding Source</t>
  </si>
  <si>
    <t>the monthly expenditure reports.</t>
  </si>
  <si>
    <t>Other Funding Sources</t>
  </si>
  <si>
    <r>
      <rPr>
        <b/>
        <sz val="12"/>
        <rFont val="Arial"/>
        <family val="2"/>
      </rPr>
      <t>Other Funding Sources</t>
    </r>
    <r>
      <rPr>
        <sz val="12"/>
        <rFont val="Arial"/>
        <family val="2"/>
      </rPr>
      <t xml:space="preserve"> - This tab is for agencies and programs that receive funding for their</t>
    </r>
  </si>
  <si>
    <t>Total Other Funding</t>
  </si>
  <si>
    <t>7. Equipment Rental, Repair &amp; Maintenance</t>
  </si>
  <si>
    <t>This line item is for equipment costs related directly for or in the support of direct care services under this contract.</t>
  </si>
  <si>
    <t>8. Occupancy</t>
  </si>
  <si>
    <t>9. Contracted Professional Services</t>
  </si>
  <si>
    <t>Because of the diverse characteristics and accounting practices of various organizations, it is not possible to specify</t>
  </si>
  <si>
    <t>10. Indirect Costs</t>
  </si>
  <si>
    <t>Accreditation fees</t>
  </si>
  <si>
    <t>Corporate Administration Fees</t>
  </si>
  <si>
    <t>Human Resources</t>
  </si>
  <si>
    <t>Information Technology Services (IT)</t>
  </si>
  <si>
    <t>General Administration and General Expenses (with the exception of direct service support personnel)</t>
  </si>
  <si>
    <t>Program Annual Budget</t>
  </si>
  <si>
    <r>
      <rPr>
        <b/>
        <sz val="12"/>
        <color indexed="8"/>
        <rFont val="Arial"/>
        <family val="2"/>
      </rPr>
      <t>5. Fill out each Expenditures Tab</t>
    </r>
    <r>
      <rPr>
        <sz val="12"/>
        <color indexed="8"/>
        <rFont val="Arial"/>
        <family val="2"/>
      </rPr>
      <t xml:space="preserve"> - Detail line item budget expenditures on each specific tab.</t>
    </r>
  </si>
  <si>
    <t>tabs.  Please check this budget tab when complete to ensure that the indirect costs are less than or equal to</t>
  </si>
  <si>
    <t>Expenditures shall be governed by the requirements of OMB Circular A-122.   As you fill out each expenditure</t>
  </si>
  <si>
    <t>indicate by entering "not applicable" in the first "Description of Expense"</t>
  </si>
  <si>
    <r>
      <rPr>
        <b/>
        <sz val="12"/>
        <rFont val="Arial"/>
        <family val="2"/>
      </rPr>
      <t>Zero Expenditures</t>
    </r>
    <r>
      <rPr>
        <sz val="12"/>
        <rFont val="Arial"/>
        <family val="2"/>
      </rPr>
      <t xml:space="preserve"> - if you have no budgeted expenditures for a specific tab or section, please</t>
    </r>
  </si>
  <si>
    <t xml:space="preserve">please remember to update the type and date of the budget submission. </t>
  </si>
  <si>
    <t>Budget Version &amp; Date</t>
  </si>
  <si>
    <t>%</t>
  </si>
  <si>
    <t>individually, summarize by job title. Direct care support staff should be included here also.  Methodology for any</t>
  </si>
  <si>
    <t>Budgeted Cost</t>
  </si>
  <si>
    <t>General Ledger Account</t>
  </si>
  <si>
    <t>This line item is for detailing the benefits costs associated with direct care service positions.  Adjust the percentage</t>
  </si>
  <si>
    <t>rate for your agency.  If you need to enter a percent less than 1%, start with .00 so Excel can format correctly.</t>
  </si>
  <si>
    <r>
      <rPr>
        <b/>
        <sz val="12"/>
        <rFont val="Arial"/>
        <family val="2"/>
      </rPr>
      <t>General Ledger Account</t>
    </r>
    <r>
      <rPr>
        <sz val="12"/>
        <rFont val="Arial"/>
        <family val="2"/>
      </rPr>
      <t xml:space="preserve"> - in order to match up the budget with the monthly expenditure reports,</t>
    </r>
  </si>
  <si>
    <t>please use your own general ledger account that will match with your submission of</t>
  </si>
  <si>
    <t>This line item is used for recording expenses related to recruiting and screening staff. Training costs for direct</t>
  </si>
  <si>
    <t xml:space="preserve">     Staff Recruitment</t>
  </si>
  <si>
    <t xml:space="preserve">     Training</t>
  </si>
  <si>
    <t>Use this line item for office supplies, postage, shipping, consumables and materials used in support of direct care.</t>
  </si>
  <si>
    <t xml:space="preserve">     Equipment Rental</t>
  </si>
  <si>
    <t xml:space="preserve">     Equipment Repair &amp; Maintenance</t>
  </si>
  <si>
    <t>•</t>
  </si>
  <si>
    <t>NOTE:  There will be specific reporting requirements for any QA/QM position listed as Direct Service.</t>
  </si>
  <si>
    <t>Full Time Equivalents (FTE Count)</t>
  </si>
  <si>
    <t>Contract</t>
  </si>
  <si>
    <t>N/A</t>
  </si>
  <si>
    <t>Date Version Option</t>
  </si>
  <si>
    <r>
      <rPr>
        <b/>
        <sz val="12"/>
        <rFont val="Arial"/>
        <family val="2"/>
      </rPr>
      <t>3. Version Date</t>
    </r>
    <r>
      <rPr>
        <sz val="12"/>
        <rFont val="Arial"/>
        <family val="2"/>
      </rPr>
      <t xml:space="preserve"> - Enter the version type and date of the budget that you are submitting.  Budget</t>
    </r>
  </si>
  <si>
    <t>Drop Down - Agency and Program</t>
  </si>
  <si>
    <t>--- Please Select your Agency and Program ---</t>
  </si>
  <si>
    <t>Line</t>
  </si>
  <si>
    <t>Agency</t>
  </si>
  <si>
    <r>
      <rPr>
        <b/>
        <sz val="12"/>
        <rFont val="Arial"/>
        <family val="2"/>
      </rPr>
      <t>2. Budget Deadline</t>
    </r>
    <r>
      <rPr>
        <sz val="12"/>
        <rFont val="Arial"/>
        <family val="2"/>
      </rPr>
      <t xml:space="preserve"> - please submit your original budget for review, on or before the date established by </t>
    </r>
  </si>
  <si>
    <t>Budget vs Contract</t>
  </si>
  <si>
    <t>each item listed and how it relates to direct services.  Independent audits may be a direct service if required for</t>
  </si>
  <si>
    <t>the types of cost which may be classified as indirect costs in all situations.  Indirect Expenditures are limited up to</t>
  </si>
  <si>
    <t>by this program.</t>
  </si>
  <si>
    <t>Position Title</t>
  </si>
  <si>
    <t>Position Description</t>
  </si>
  <si>
    <t>Lapse in Position(s)</t>
  </si>
  <si>
    <t>1. Salaries - Direct Services - (continued)</t>
  </si>
  <si>
    <t>Page Total</t>
  </si>
  <si>
    <t>use this continuation page only if necessary</t>
  </si>
  <si>
    <t>Budget</t>
  </si>
  <si>
    <t>Contract #</t>
  </si>
  <si>
    <t>Version</t>
  </si>
  <si>
    <t>Date</t>
  </si>
  <si>
    <t>Submission Date</t>
  </si>
  <si>
    <t>Jul</t>
  </si>
  <si>
    <t>Aug</t>
  </si>
  <si>
    <t>Sep</t>
  </si>
  <si>
    <t>Oct</t>
  </si>
  <si>
    <t>Nov</t>
  </si>
  <si>
    <t>Dec</t>
  </si>
  <si>
    <t>Jan</t>
  </si>
  <si>
    <t>Feb</t>
  </si>
  <si>
    <t>Mar</t>
  </si>
  <si>
    <t>Apr</t>
  </si>
  <si>
    <t>May</t>
  </si>
  <si>
    <t>Total</t>
  </si>
  <si>
    <t>A</t>
  </si>
  <si>
    <t>Revenue</t>
  </si>
  <si>
    <t>B</t>
  </si>
  <si>
    <t>Non-Recurring Rev.</t>
  </si>
  <si>
    <t>Total Revenue</t>
  </si>
  <si>
    <t>Salaries - Direct</t>
  </si>
  <si>
    <t>Benefits - Direct</t>
  </si>
  <si>
    <t>Net Surplus (Deficit)</t>
  </si>
  <si>
    <t>Budget Projection Report</t>
  </si>
  <si>
    <t>Allocation</t>
  </si>
  <si>
    <t>Variance</t>
  </si>
  <si>
    <t>Budget to</t>
  </si>
  <si>
    <t>direct service provision may be included here.</t>
  </si>
  <si>
    <t>6. Travel and Related Expenses</t>
  </si>
  <si>
    <t>Travel and Related Expenses</t>
  </si>
  <si>
    <t>This line item is used for actual rent, lease payments, utility payments or property insurance for facilities for direct</t>
  </si>
  <si>
    <t>Liability insurance allocated as indirect</t>
  </si>
  <si>
    <t>Any other cost that cannot be allocated to the direct program costs but is specifically incurred</t>
  </si>
  <si>
    <t>Training for indirect personnel</t>
  </si>
  <si>
    <t>Indirect Personnel, i.e., Executive Management</t>
  </si>
  <si>
    <t>Legal fees not related to direct services</t>
  </si>
  <si>
    <t>not listed, please use Not Listed from the drop down listing and alert your Contract Specialist.</t>
  </si>
  <si>
    <t>ECA Use Only</t>
  </si>
  <si>
    <t>charged to subcontract, please detail number of positions and cost per phone.</t>
  </si>
  <si>
    <t>This line item is for travel and related expenses to direct care services provided under this contract. For mileage costs,</t>
  </si>
  <si>
    <t>Depreciation or use allowances on buildings and equipment (not purchased with ECA funds)</t>
  </si>
  <si>
    <r>
      <rPr>
        <b/>
        <sz val="12"/>
        <rFont val="Arial"/>
        <family val="2"/>
      </rPr>
      <t xml:space="preserve">Description of Expense </t>
    </r>
    <r>
      <rPr>
        <sz val="12"/>
        <rFont val="Arial"/>
        <family val="2"/>
      </rPr>
      <t>- add detailed narrative for each line item in the description. Please include</t>
    </r>
  </si>
  <si>
    <t>any calculations that are FTE based (ie: telephone, supplies, mileage etc). For allocated</t>
  </si>
  <si>
    <t>in generally not acceptable.</t>
  </si>
  <si>
    <t xml:space="preserve">NOTE:  </t>
  </si>
  <si>
    <t>I, _______________________________, judge this budget to be appropriate, allowable, reasonable and necessary</t>
  </si>
  <si>
    <t xml:space="preserve"> for the services to be purchased.  </t>
  </si>
  <si>
    <t>Witness</t>
  </si>
  <si>
    <t>Budget Approval</t>
  </si>
  <si>
    <t>Response:</t>
  </si>
  <si>
    <t>ECA Response:</t>
  </si>
  <si>
    <r>
      <rPr>
        <b/>
        <sz val="12"/>
        <rFont val="Arial"/>
        <family val="2"/>
      </rPr>
      <t>2. Program Annual Budget</t>
    </r>
    <r>
      <rPr>
        <sz val="12"/>
        <rFont val="Arial"/>
        <family val="2"/>
      </rPr>
      <t xml:space="preserve"> - This tab will automatically update from the information you provide on the other</t>
    </r>
  </si>
  <si>
    <r>
      <rPr>
        <b/>
        <sz val="12"/>
        <rFont val="Arial"/>
        <family val="2"/>
      </rPr>
      <t>3. Other Funding Sources</t>
    </r>
    <r>
      <rPr>
        <sz val="12"/>
        <rFont val="Arial"/>
        <family val="2"/>
      </rPr>
      <t xml:space="preserve"> - This tab is for programs that receive funding from other agencies in addition to </t>
    </r>
  </si>
  <si>
    <r>
      <rPr>
        <b/>
        <sz val="12"/>
        <rFont val="Arial"/>
        <family val="2"/>
      </rPr>
      <t>4. Carry Forward Funding</t>
    </r>
    <r>
      <rPr>
        <sz val="12"/>
        <rFont val="Arial"/>
        <family val="2"/>
      </rPr>
      <t xml:space="preserve"> - This tab is for agencies and programs that have unspent funds from a prior</t>
    </r>
  </si>
  <si>
    <t>Carry Forward</t>
  </si>
  <si>
    <t>FY xx</t>
  </si>
  <si>
    <t>Total Carry Forward Funding</t>
  </si>
  <si>
    <t>Please provide a detailed narrative and allocation methodolgy of purpose and activities funded with Carry Forward Funds.</t>
  </si>
  <si>
    <r>
      <t xml:space="preserve">page, the totals will automatically update on the Program Annual Budget tab.  </t>
    </r>
    <r>
      <rPr>
        <sz val="12"/>
        <color rgb="FFFF0000"/>
        <rFont val="Arial"/>
        <family val="2"/>
      </rPr>
      <t>Please provide basis for each</t>
    </r>
  </si>
  <si>
    <t>expenditure estimate (ie: historical, FTE, allocated)</t>
  </si>
  <si>
    <r>
      <t xml:space="preserve">expenses, </t>
    </r>
    <r>
      <rPr>
        <sz val="12"/>
        <color rgb="FFFF0000"/>
        <rFont val="Arial"/>
        <family val="2"/>
      </rPr>
      <t>please include methodology for allocation</t>
    </r>
    <r>
      <rPr>
        <sz val="12"/>
        <rFont val="Arial"/>
        <family val="2"/>
      </rPr>
      <t>.  Allocation by Revenue or Expense</t>
    </r>
  </si>
  <si>
    <r>
      <rPr>
        <sz val="10"/>
        <color rgb="FFFF0000"/>
        <rFont val="Arial"/>
        <family val="2"/>
      </rPr>
      <t>ALL</t>
    </r>
    <r>
      <rPr>
        <sz val="10"/>
        <rFont val="Arial"/>
        <family val="2"/>
      </rPr>
      <t xml:space="preserve"> Payroll Services </t>
    </r>
  </si>
  <si>
    <r>
      <rPr>
        <sz val="10"/>
        <color rgb="FFFF0000"/>
        <rFont val="Arial"/>
        <family val="2"/>
      </rPr>
      <t>ALL</t>
    </r>
    <r>
      <rPr>
        <sz val="10"/>
        <rFont val="Arial"/>
        <family val="2"/>
      </rPr>
      <t xml:space="preserve"> Finance/Accounting Services</t>
    </r>
  </si>
  <si>
    <t>Recruitment/Other Employee Related</t>
  </si>
  <si>
    <t>Training, Conferences &amp; Meetings</t>
  </si>
  <si>
    <t>Postage and Delivery</t>
  </si>
  <si>
    <t>Printing and Copying</t>
  </si>
  <si>
    <t>Telephone General</t>
  </si>
  <si>
    <t>Cellular Phone</t>
  </si>
  <si>
    <t>Data Lines/Air Cards</t>
  </si>
  <si>
    <t>Company Vehicle</t>
  </si>
  <si>
    <t>Equipment Rental</t>
  </si>
  <si>
    <t>Repair &amp; Maintenance</t>
  </si>
  <si>
    <t>Furniture/Equipment</t>
  </si>
  <si>
    <t>Property Rent/Tax</t>
  </si>
  <si>
    <t>Utilities</t>
  </si>
  <si>
    <t>Professional Fees</t>
  </si>
  <si>
    <t>Insurance</t>
  </si>
  <si>
    <t>Sub-Contracted Services</t>
  </si>
  <si>
    <t>Membership Fees/Dues/Subscriptions</t>
  </si>
  <si>
    <t>Licensing Fees</t>
  </si>
  <si>
    <t>Advertising</t>
  </si>
  <si>
    <t>Data Lines/ Air Cards</t>
  </si>
  <si>
    <t>Repairs &amp; Maint</t>
  </si>
  <si>
    <t>Licensng Fees</t>
  </si>
  <si>
    <t xml:space="preserve">Data Lines/Air Cards </t>
  </si>
  <si>
    <t>Limited to Federal Indirect rate or de minimis 10% of MTDC</t>
  </si>
  <si>
    <t>SUTA</t>
  </si>
  <si>
    <t>FUTA</t>
  </si>
  <si>
    <t>Workman's Comp</t>
  </si>
  <si>
    <t>Health Insurance</t>
  </si>
  <si>
    <t>Pension/Retirement</t>
  </si>
  <si>
    <t>Life Insurance</t>
  </si>
  <si>
    <t>Subtotal Recruitment</t>
  </si>
  <si>
    <t>Subtotal Other Employee Related</t>
  </si>
  <si>
    <t xml:space="preserve">    Other Employee Related (Screening etc)</t>
  </si>
  <si>
    <t>Subtotal Trainings/Conferences &amp; Meetings</t>
  </si>
  <si>
    <t>Staff recruitment includes advertising and recruiting costs in local papers and online ads.</t>
  </si>
  <si>
    <t>Employment testing - Initial and ongoing random drug testing, background checks</t>
  </si>
  <si>
    <t>Conference Travel/Training - to improve professional development</t>
  </si>
  <si>
    <t>Subtotal Office Supplies</t>
  </si>
  <si>
    <t>Subtotal Postage and Delivery</t>
  </si>
  <si>
    <t>Subtotal Printing and Copying</t>
  </si>
  <si>
    <t>Subtotal Telephone General</t>
  </si>
  <si>
    <t>Subtotal Cellular Phone</t>
  </si>
  <si>
    <t>Subtotal Data Lines/Air cards</t>
  </si>
  <si>
    <t>Employee Travel</t>
  </si>
  <si>
    <t>Subtotal Employee Travel</t>
  </si>
  <si>
    <t>Vehicle Lease</t>
  </si>
  <si>
    <t>Subtotal Company Vehicle</t>
  </si>
  <si>
    <t>Subtotal Equipment Rental</t>
  </si>
  <si>
    <t>Subtotal Repairs and Maintenance</t>
  </si>
  <si>
    <t>Subtotal Furniture/Equipment</t>
  </si>
  <si>
    <t>Subtotal Property Rent/Tax</t>
  </si>
  <si>
    <t>Subtotal  Utilities</t>
  </si>
  <si>
    <t>Subtotal Professional Fees</t>
  </si>
  <si>
    <t>Sub-Contracted Services (list individually and provide subcontract)</t>
  </si>
  <si>
    <t>Subtotal  Sub-Contracted Services</t>
  </si>
  <si>
    <t>Subtotal  Insurance</t>
  </si>
  <si>
    <t>10. Dues/Licensing/Advertising</t>
  </si>
  <si>
    <t>Subtotal Membership Fees/Dues/Subscriptions</t>
  </si>
  <si>
    <t>Subtotal Licensing Fees</t>
  </si>
  <si>
    <t>Subtotal Advertising</t>
  </si>
  <si>
    <t xml:space="preserve"> Typical examples of indirect costs for many organizations may include the following:</t>
  </si>
  <si>
    <t>Enter Rate   or leave blank for no rate</t>
  </si>
  <si>
    <t>Max Indirect</t>
  </si>
  <si>
    <t>OR</t>
  </si>
  <si>
    <t>10% Modified Total Direct Costs</t>
  </si>
  <si>
    <t>Unallowable</t>
  </si>
  <si>
    <t>Equipment</t>
  </si>
  <si>
    <t>Capital Expenditures</t>
  </si>
  <si>
    <t>Rental Costs</t>
  </si>
  <si>
    <t>Equipment Rent</t>
  </si>
  <si>
    <t>Building Rent</t>
  </si>
  <si>
    <t>Vehicle Leases</t>
  </si>
  <si>
    <t>Tuition Remission</t>
  </si>
  <si>
    <t>Scholarships</t>
  </si>
  <si>
    <t>Participant Support</t>
  </si>
  <si>
    <t>Allowance</t>
  </si>
  <si>
    <t>SubContract &gt; $25K</t>
  </si>
  <si>
    <t>Modified Total Direct Costs</t>
  </si>
  <si>
    <t>de minimis 10% of MTDC</t>
  </si>
  <si>
    <t xml:space="preserve">each item listed and how it relates to direct services. </t>
  </si>
  <si>
    <t>Federally Negotiated Indirect Cost Rate - Direct Cost Base</t>
  </si>
  <si>
    <t>Federally Negotiated Indirect Cost Rate - Direct Salaries and Wages Base</t>
  </si>
  <si>
    <r>
      <t xml:space="preserve">be entered in the last row as a negative.  </t>
    </r>
    <r>
      <rPr>
        <sz val="10"/>
        <color rgb="FFFF0000"/>
        <rFont val="Arial"/>
        <family val="2"/>
      </rPr>
      <t>Positions above Director level is considered Indirect Costs</t>
    </r>
    <r>
      <rPr>
        <sz val="10"/>
        <rFont val="Arial"/>
        <family val="2"/>
      </rPr>
      <t>.</t>
    </r>
  </si>
  <si>
    <r>
      <t xml:space="preserve">care and related support.  Provider must </t>
    </r>
    <r>
      <rPr>
        <sz val="10"/>
        <color rgb="FFFF0000"/>
        <rFont val="Arial"/>
        <family val="2"/>
      </rPr>
      <t>define methodology</t>
    </r>
    <r>
      <rPr>
        <sz val="10"/>
        <rFont val="Arial"/>
        <family val="2"/>
      </rPr>
      <t xml:space="preserve"> used for allocating each item listed for this line item.</t>
    </r>
  </si>
  <si>
    <r>
      <t xml:space="preserve">This line item is used for contracted professional services. Provider must </t>
    </r>
    <r>
      <rPr>
        <sz val="10"/>
        <color rgb="FFFF0000"/>
        <rFont val="Arial"/>
        <family val="2"/>
      </rPr>
      <t>define methodology</t>
    </r>
    <r>
      <rPr>
        <sz val="10"/>
        <rFont val="Arial"/>
        <family val="2"/>
      </rPr>
      <t xml:space="preserve"> used for allocating</t>
    </r>
  </si>
  <si>
    <t>compliance with CFR 200.  All required general and professional liability insurance coverage related to</t>
  </si>
  <si>
    <r>
      <t xml:space="preserve">This line item is used for Dues, Licensing and Advertising. Provider must </t>
    </r>
    <r>
      <rPr>
        <sz val="10"/>
        <color rgb="FFFF0000"/>
        <rFont val="Arial"/>
        <family val="2"/>
      </rPr>
      <t>define methodology</t>
    </r>
    <r>
      <rPr>
        <sz val="10"/>
        <rFont val="Arial"/>
        <family val="2"/>
      </rPr>
      <t xml:space="preserve"> used for allocating</t>
    </r>
  </si>
  <si>
    <r>
      <t>the providers Federally Negotiated Indirect Cost Rate (</t>
    </r>
    <r>
      <rPr>
        <sz val="10"/>
        <color rgb="FFFF0000"/>
        <rFont val="Arial"/>
        <family val="2"/>
      </rPr>
      <t>provide letter</t>
    </r>
    <r>
      <rPr>
        <sz val="10"/>
        <rFont val="Arial"/>
        <family val="2"/>
      </rPr>
      <t xml:space="preserve">) or 10% of Modified Total Direct Costs (see tab). </t>
    </r>
  </si>
  <si>
    <t>11. Indirect Costs</t>
  </si>
  <si>
    <t>10. Dues-Licenses-Advertising</t>
  </si>
  <si>
    <t>9. Professional</t>
  </si>
  <si>
    <t>7. Equipment</t>
  </si>
  <si>
    <t>6. Travel</t>
  </si>
  <si>
    <t>3. Recruitment</t>
  </si>
  <si>
    <t>Client/Participant Support</t>
  </si>
  <si>
    <t>Vehicle Insurance/Fuel/Exp</t>
  </si>
  <si>
    <t>Sub-Contracted Svcs - Vendor 1</t>
  </si>
  <si>
    <t>Sub-Contracted Svcs - Vendor 2</t>
  </si>
  <si>
    <t>Sub-Contracted Svcs - Vendor 3</t>
  </si>
  <si>
    <t>Sub-Contracted Svcs - Vendor 4</t>
  </si>
  <si>
    <t>Furniture/Equipment- Capital</t>
  </si>
  <si>
    <t xml:space="preserve">Enter Federal Indirect Rate </t>
  </si>
  <si>
    <t>Maxium Allowable Indirect</t>
  </si>
  <si>
    <t>Carry Forward Funding Year</t>
  </si>
  <si>
    <t>If Error check CF Modified Total Direct Costs</t>
  </si>
  <si>
    <t>Sub - Contracted Services-Other Funds</t>
  </si>
  <si>
    <t>Utilities/Bldg Maintenance</t>
  </si>
  <si>
    <t>Furniture/Equipment Purchase - all equipment purchased with contract dollars must be tagged as Children's Network of Hillsborough assets</t>
  </si>
  <si>
    <t>leased van or allocated amount for vehicles used for direct care only.</t>
  </si>
  <si>
    <t>services provided. With the exception of the annual CBC Conference, please include only those trainings and conferences</t>
  </si>
  <si>
    <t>significant amount of training, however, we realize there may be other trainings or conferences applicable to staff and</t>
  </si>
  <si>
    <t>outside the scope of those provided by Children's Network of Hillsborough.</t>
  </si>
  <si>
    <t>to only recognize direct service positions funded at 20% or greater.  Therefore any position allocated less than 20% is</t>
  </si>
  <si>
    <t xml:space="preserve">considered Indirect and should be included on Tab 11 as part of the Indirect Costs.  Please submit time logs for </t>
  </si>
  <si>
    <t xml:space="preserve">positions &lt;100% or specify tasks/deliverables tied to the position.  Any planned lapse of salaries should </t>
  </si>
  <si>
    <t>programs from sources other than Children's Network of Hillsborough.  If your program is 100% funded by</t>
  </si>
  <si>
    <t xml:space="preserve">Medicaid, Grants, or other sources, please list that source and provide the budget line item information for those </t>
  </si>
  <si>
    <t>June</t>
  </si>
  <si>
    <t>Budget Percentage</t>
  </si>
  <si>
    <t>Budget Contract</t>
  </si>
  <si>
    <t xml:space="preserve">mark the version as Final.  Use the amended version option for budget changes after the Final Budget </t>
  </si>
  <si>
    <t>has been approved.</t>
  </si>
  <si>
    <t>your Program Annual Budget tab.</t>
  </si>
  <si>
    <r>
      <rPr>
        <b/>
        <sz val="12"/>
        <rFont val="Arial"/>
        <family val="2"/>
      </rPr>
      <t>5. Total Carry Forward Amount</t>
    </r>
    <r>
      <rPr>
        <sz val="12"/>
        <rFont val="Arial"/>
        <family val="2"/>
      </rPr>
      <t xml:space="preserve"> - Enter your agency 's  total Carry Forward as provided by</t>
    </r>
  </si>
  <si>
    <t xml:space="preserve">10% de minimus  or the Federal Indirect Rate of the modified total direct costs to comply with Children's </t>
  </si>
  <si>
    <t xml:space="preserve">you can leave this tab blank.  For those programs that receive funding from Medicaid, Grants, United Way, </t>
  </si>
  <si>
    <t>or other sources, please list that source and provide the budget line item information for those monies received.</t>
  </si>
  <si>
    <t xml:space="preserve">fiscal year.  If your program has Carry Forward Funds your agency will be notified in writing by Children's Network  </t>
  </si>
  <si>
    <t>For Example: Carry Forward Funds cannot be used to increase staff salaries, however could be used for staff incentives.</t>
  </si>
  <si>
    <t xml:space="preserve">of Southwest Florida.  Carry Forward Funds cannot be used in any way that would increase recurring future obligations.  </t>
  </si>
  <si>
    <t>Network of Southwest Florida policy. See Modified Total Direct Costs tab for exclusions to direct costs.</t>
  </si>
  <si>
    <t>Children's Network of Southwest Florida.  If your program is 100% funded by Children's Network of Southwest Florida,</t>
  </si>
  <si>
    <r>
      <rPr>
        <b/>
        <sz val="12"/>
        <rFont val="Arial"/>
        <family val="2"/>
      </rPr>
      <t>4. Total Annual</t>
    </r>
    <r>
      <rPr>
        <sz val="12"/>
        <rFont val="Arial"/>
        <family val="2"/>
      </rPr>
      <t xml:space="preserve"> Children's Network Budget Amount - Enter your agency 's budget total </t>
    </r>
  </si>
  <si>
    <t>as provided in your Children's Network contract.  You must exactly match this amount on</t>
  </si>
  <si>
    <t>Children's Network.  You must exactly match this amount on your Carry Forward Funding tab.</t>
  </si>
  <si>
    <t>Children's Network.</t>
  </si>
  <si>
    <t xml:space="preserve">date to reflect the new submission. When a budget is approved, Children's Network  will </t>
  </si>
  <si>
    <t xml:space="preserve">Children's Network you can leave this tab blank.  For those programs that receive funding from </t>
  </si>
  <si>
    <t xml:space="preserve">programs from sources other than Children's Network.  If your program is 100% funded by </t>
  </si>
  <si>
    <t>monies received.  If you have more than three funding sources, please contact Children's Network.</t>
  </si>
  <si>
    <t>allocation of less than 100% must be provided in the description.  It is the philosophy of Children's Network</t>
  </si>
  <si>
    <t xml:space="preserve">Children's Network , you can leave this tab blank.  For those programs that receive funding from </t>
  </si>
  <si>
    <t xml:space="preserve">service personnel that is directly related to the Program may be included.  Children's Network provides a </t>
  </si>
  <si>
    <t xml:space="preserve">Must be expenditures not provided by Children's Network </t>
  </si>
  <si>
    <r>
      <t xml:space="preserve">list total miles budgeted at a maximum of </t>
    </r>
    <r>
      <rPr>
        <sz val="10"/>
        <color rgb="FFFF0000"/>
        <rFont val="Arial"/>
        <family val="2"/>
      </rPr>
      <t>$0.445</t>
    </r>
    <r>
      <rPr>
        <sz val="10"/>
        <rFont val="Arial"/>
        <family val="2"/>
      </rPr>
      <t xml:space="preserve"> per mile.  Auto insurance allowed for Children's Network </t>
    </r>
  </si>
  <si>
    <t>All equipment purchased with contract dollars must be tagged as Children's network assets.</t>
  </si>
  <si>
    <t>Must be expenditures not provided by Children's Network</t>
  </si>
  <si>
    <t xml:space="preserve">This budget is not official until it has been analyzed and approved by the authorized Children's Network  finance staff as outlined below:  </t>
  </si>
  <si>
    <r>
      <t>COST ANALYSIS/COMPARISON</t>
    </r>
    <r>
      <rPr>
        <sz val="10"/>
        <color theme="1"/>
        <rFont val="Times New Roman"/>
        <family val="1"/>
      </rPr>
      <t xml:space="preserve">-Refers to a formal review process to ensure the costs associated with the purchase are </t>
    </r>
    <r>
      <rPr>
        <b/>
        <sz val="10"/>
        <color theme="1"/>
        <rFont val="Times New Roman"/>
        <family val="1"/>
      </rPr>
      <t xml:space="preserve">appropriate, allowable, reasonable, </t>
    </r>
    <r>
      <rPr>
        <sz val="10"/>
        <color theme="1"/>
        <rFont val="Times New Roman"/>
        <family val="1"/>
      </rPr>
      <t>and</t>
    </r>
    <r>
      <rPr>
        <b/>
        <sz val="10"/>
        <color theme="1"/>
        <rFont val="Times New Roman"/>
        <family val="1"/>
      </rPr>
      <t xml:space="preserve"> necessary, </t>
    </r>
    <r>
      <rPr>
        <sz val="10"/>
        <color theme="1"/>
        <rFont val="Times New Roman"/>
        <family val="1"/>
      </rPr>
      <t>which is required for all subcontracted services.  At a minimum, a cost analysis/comparison is utilized, documenting quotes or pricing structures from other similar subcontractors or sources to determine the reasonableness and Children's Network  would document an assessment of the appropriateness and necessity of the costs for all professional services subcontracts.  A detailed cost analysis is required for any purchase greater than $150,000 annually (a 12 consecutive month period), although it may be conducted for purchases of a lesser dollar amount.  A detailed cost analysis involves a documented review/analysis of the Provider’s budget and each line item (along with a detailed narrative of the line item) to determine if the costs are appropriate, reasonable, and necessary.</t>
    </r>
  </si>
  <si>
    <r>
      <t>COST ANALYSIS - LOCAL COMPETITIVE RATE TEST</t>
    </r>
    <r>
      <rPr>
        <sz val="10"/>
        <color theme="1"/>
        <rFont val="Times New Roman"/>
        <family val="1"/>
      </rPr>
      <t xml:space="preserve">- If there are providers of the service in the geographic area, the local competitive rate test is used.  To meet the </t>
    </r>
    <r>
      <rPr>
        <b/>
        <i/>
        <sz val="10"/>
        <color theme="1"/>
        <rFont val="Times New Roman"/>
        <family val="1"/>
      </rPr>
      <t>appropriate, allowable, reasonable and necessary test</t>
    </r>
    <r>
      <rPr>
        <sz val="10"/>
        <color theme="1"/>
        <rFont val="Times New Roman"/>
        <family val="1"/>
      </rPr>
      <t xml:space="preserve"> competitive costs are determined through a local survey of the cost of the proposed service.  The average competitive cost determined by the survey is used to verify that the rate is competitive.  The Director of Contract Management and Finance, or designated staff, must determine the degree of competition.</t>
    </r>
  </si>
  <si>
    <r>
      <t>COST ANALYSIS - LOCAL COMPARATIVE RATE TEST-</t>
    </r>
    <r>
      <rPr>
        <sz val="10"/>
        <color theme="1"/>
        <rFont val="Times New Roman"/>
        <family val="1"/>
      </rPr>
      <t xml:space="preserve"> If there are no providers of the service in the geographic area, the local comparable rate test may be used. To meet the </t>
    </r>
    <r>
      <rPr>
        <b/>
        <i/>
        <sz val="10"/>
        <color theme="1"/>
        <rFont val="Times New Roman"/>
        <family val="1"/>
      </rPr>
      <t>appropriate, allowable, reasonable and necessary test</t>
    </r>
    <r>
      <rPr>
        <sz val="10"/>
        <color theme="1"/>
        <rFont val="Times New Roman"/>
        <family val="1"/>
      </rPr>
      <t xml:space="preserve"> the rate must be comparable with the going rate for comparable, similar services in the geographic area where the service is being provided.  The Director of Contract Management and CFO, or designated staff, must determine the degree of competition.</t>
    </r>
  </si>
  <si>
    <r>
      <t xml:space="preserve">RAN TEST </t>
    </r>
    <r>
      <rPr>
        <sz val="10"/>
        <color theme="1"/>
        <rFont val="Times New Roman"/>
        <family val="1"/>
      </rPr>
      <t xml:space="preserve">- For contracts where Children's Network  is providing supplemental program funding the budget review process will ensure the overall program costs are </t>
    </r>
    <r>
      <rPr>
        <b/>
        <sz val="10"/>
        <color theme="1"/>
        <rFont val="Times New Roman"/>
        <family val="1"/>
      </rPr>
      <t xml:space="preserve">reasonable, allowable, </t>
    </r>
    <r>
      <rPr>
        <sz val="10"/>
        <color theme="1"/>
        <rFont val="Times New Roman"/>
        <family val="1"/>
      </rPr>
      <t>and</t>
    </r>
    <r>
      <rPr>
        <b/>
        <sz val="10"/>
        <color theme="1"/>
        <rFont val="Times New Roman"/>
        <family val="1"/>
      </rPr>
      <t xml:space="preserve"> necessary</t>
    </r>
    <r>
      <rPr>
        <sz val="10"/>
        <color theme="1"/>
        <rFont val="Times New Roman"/>
        <family val="1"/>
      </rPr>
      <t>.  For any costs deemed unallowable (i.e. fundraising), the review the program budget will ensure other funding sources are available to cover these costs.</t>
    </r>
  </si>
  <si>
    <t>Chief Financial Officer</t>
  </si>
  <si>
    <t>July 1, 2024 through June 30, 2025</t>
  </si>
  <si>
    <t>Budget Overview ITN 2023-03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</si>
</sst>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 #,##0_);_(* \(#,##0\);_(* &quot;-&quot;??_);_(@_)"/>
    <numFmt numFmtId="165" formatCode="0.0%"/>
    <numFmt numFmtId="166" formatCode="_(* #,##0.0000_);_(* \(#,##0.0000\);_(* &quot;-&quot;??_);_(@_)"/>
    <numFmt numFmtId="167" formatCode="0.0"/>
    <numFmt numFmtId="168" formatCode="#,##0.00&quot; &quot;;&quot; (&quot;#,##0.00&quot;)&quot;;&quot; -&quot;#&quot; &quot;;@&quot; &quot;"/>
    <numFmt numFmtId="169" formatCode="&quot; $&quot;#,##0.00&quot; &quot;;&quot; $(&quot;#,##0.00&quot;)&quot;;&quot; $-&quot;#&quot; &quot;;@&quot; &quot;"/>
    <numFmt numFmtId="170" formatCode="[$-409]General"/>
    <numFmt numFmtId="171" formatCode="[$-409]0%"/>
    <numFmt numFmtId="172" formatCode="[$$-409]#,##0.00;[Red]&quot;-&quot;[$$-409]#,##0.00"/>
    <numFmt numFmtId="173" formatCode="_(* #,##0.000_);_(* \(#,##0.000\);_(* &quot;-&quot;??_);_(@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2"/>
      <name val="Arial"/>
      <family val="2"/>
    </font>
    <font>
      <sz val="12"/>
      <name val="Arial"/>
      <family val="2"/>
    </font>
    <font>
      <sz val="11"/>
      <name val="Arial"/>
      <family val="2"/>
    </font>
    <font>
      <b/>
      <sz val="14"/>
      <name val="Arial"/>
      <family val="2"/>
    </font>
    <font>
      <b/>
      <u/>
      <sz val="14"/>
      <name val="Arial"/>
      <family val="2"/>
    </font>
    <font>
      <b/>
      <sz val="11"/>
      <name val="Arial"/>
      <family val="2"/>
    </font>
    <font>
      <sz val="12"/>
      <color indexed="8"/>
      <name val="Arial"/>
      <family val="2"/>
    </font>
    <font>
      <sz val="14"/>
      <name val="Arial"/>
      <family val="2"/>
    </font>
    <font>
      <b/>
      <sz val="12"/>
      <color indexed="8"/>
      <name val="Arial"/>
      <family val="2"/>
    </font>
    <font>
      <sz val="8"/>
      <name val="Arial"/>
      <family val="2"/>
    </font>
    <font>
      <b/>
      <sz val="16"/>
      <name val="Arial"/>
      <family val="2"/>
    </font>
    <font>
      <sz val="10"/>
      <name val="Calibri"/>
      <family val="2"/>
    </font>
    <font>
      <sz val="10"/>
      <name val="Arial"/>
      <family val="2"/>
    </font>
    <font>
      <b/>
      <sz val="9"/>
      <name val="Arial"/>
      <family val="2"/>
    </font>
    <font>
      <b/>
      <sz val="11"/>
      <color theme="1"/>
      <name val="Calibri"/>
      <family val="2"/>
      <scheme val="minor"/>
    </font>
    <font>
      <sz val="12"/>
      <color rgb="FF000000"/>
      <name val="Arial"/>
      <family val="2"/>
    </font>
    <font>
      <b/>
      <sz val="11"/>
      <color rgb="FFFF0000"/>
      <name val="Arial"/>
      <family val="2"/>
    </font>
    <font>
      <b/>
      <sz val="12"/>
      <color rgb="FFFF0000"/>
      <name val="Arial"/>
      <family val="2"/>
    </font>
    <font>
      <b/>
      <sz val="16"/>
      <color rgb="FFFF0000"/>
      <name val="Arial"/>
      <family val="2"/>
    </font>
    <font>
      <b/>
      <sz val="14"/>
      <color theme="1"/>
      <name val="Calibri"/>
      <family val="2"/>
      <scheme val="minor"/>
    </font>
    <font>
      <sz val="11"/>
      <color theme="4" tint="-0.249977111117893"/>
      <name val="Calibri"/>
      <family val="2"/>
      <scheme val="minor"/>
    </font>
    <font>
      <sz val="12"/>
      <color theme="1"/>
      <name val="Arial"/>
      <family val="2"/>
    </font>
    <font>
      <sz val="11"/>
      <color rgb="FFFF0000"/>
      <name val="Calibri"/>
      <family val="2"/>
      <scheme val="minor"/>
    </font>
    <font>
      <b/>
      <sz val="10"/>
      <color rgb="FFFF0000"/>
      <name val="Arial"/>
      <family val="2"/>
    </font>
    <font>
      <sz val="10"/>
      <color rgb="FFFF0000"/>
      <name val="Arial"/>
      <family val="2"/>
    </font>
    <font>
      <u/>
      <sz val="10"/>
      <name val="Arial"/>
      <family val="2"/>
    </font>
    <font>
      <sz val="11"/>
      <color theme="1"/>
      <name val="Arial"/>
      <family val="2"/>
    </font>
    <font>
      <sz val="12"/>
      <color rgb="FFFF0000"/>
      <name val="Arial"/>
      <family val="2"/>
    </font>
    <font>
      <sz val="10"/>
      <color theme="1"/>
      <name val="Arial"/>
      <family val="2"/>
    </font>
    <font>
      <sz val="8"/>
      <color rgb="FF000000"/>
      <name val="Tahoma"/>
      <family val="2"/>
    </font>
    <font>
      <b/>
      <sz val="10"/>
      <color theme="1"/>
      <name val="Times New Roman"/>
      <family val="1"/>
    </font>
    <font>
      <sz val="10"/>
      <color theme="1"/>
      <name val="Times New Roman"/>
      <family val="1"/>
    </font>
    <font>
      <b/>
      <i/>
      <sz val="10"/>
      <color theme="1"/>
      <name val="Times New Roman"/>
      <family val="1"/>
    </font>
    <font>
      <sz val="9"/>
      <name val="Arial"/>
      <family val="2"/>
    </font>
    <font>
      <sz val="11"/>
      <color rgb="FF000000"/>
      <name val="Arial"/>
      <family val="2"/>
    </font>
    <font>
      <b/>
      <i/>
      <sz val="16"/>
      <color rgb="FF000000"/>
      <name val="Arial"/>
      <family val="2"/>
    </font>
    <font>
      <sz val="10"/>
      <color rgb="FF000000"/>
      <name val="Arial"/>
      <family val="2"/>
    </font>
    <font>
      <sz val="11"/>
      <color rgb="FF000000"/>
      <name val="Calibri"/>
      <family val="2"/>
    </font>
    <font>
      <b/>
      <i/>
      <u/>
      <sz val="11"/>
      <color rgb="FF000000"/>
      <name val="Arial"/>
      <family val="2"/>
    </font>
    <font>
      <sz val="10"/>
      <color theme="0"/>
      <name val="Arial"/>
      <family val="2"/>
    </font>
    <font>
      <sz val="8"/>
      <name val="Arial"/>
      <family val="2"/>
    </font>
  </fonts>
  <fills count="13">
    <fill>
      <patternFill patternType="none"/>
    </fill>
    <fill>
      <patternFill patternType="gray125"/>
    </fill>
    <fill>
      <patternFill patternType="solid">
        <fgColor rgb="FFAFC6FF"/>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39997558519241921"/>
        <bgColor indexed="64"/>
      </patternFill>
    </fill>
  </fills>
  <borders count="50">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bottom/>
      <diagonal/>
    </border>
    <border>
      <left style="thin">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74">
    <xf numFmtId="0" fontId="0"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6" fillId="0" borderId="0"/>
    <xf numFmtId="0" fontId="5" fillId="0" borderId="0"/>
    <xf numFmtId="0" fontId="5" fillId="0" borderId="0"/>
    <xf numFmtId="44" fontId="7" fillId="0" borderId="0" applyFont="0" applyFill="0" applyBorder="0" applyAlignment="0" applyProtection="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xf numFmtId="0" fontId="7" fillId="0" borderId="0"/>
    <xf numFmtId="0" fontId="44" fillId="0" borderId="0"/>
    <xf numFmtId="43" fontId="7" fillId="0" borderId="0" applyFont="0" applyFill="0" applyBorder="0" applyAlignment="0" applyProtection="0"/>
    <xf numFmtId="168" fontId="44" fillId="0" borderId="0" applyFont="0" applyBorder="0" applyProtection="0"/>
    <xf numFmtId="43" fontId="7" fillId="0" borderId="0" applyFont="0" applyFill="0" applyBorder="0" applyAlignment="0" applyProtection="0"/>
    <xf numFmtId="168" fontId="44" fillId="0" borderId="0" applyFont="0" applyBorder="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169" fontId="44" fillId="0" borderId="0" applyFont="0" applyBorder="0" applyProtection="0"/>
    <xf numFmtId="168" fontId="44" fillId="0" borderId="0" applyFont="0" applyBorder="0" applyProtection="0"/>
    <xf numFmtId="0" fontId="44" fillId="0" borderId="0" applyNumberFormat="0" applyFont="0" applyBorder="0" applyProtection="0"/>
    <xf numFmtId="0" fontId="44" fillId="0" borderId="0" applyNumberFormat="0" applyFont="0" applyBorder="0" applyProtection="0"/>
    <xf numFmtId="0" fontId="45" fillId="0" borderId="0" applyNumberFormat="0" applyBorder="0" applyProtection="0">
      <alignment horizontal="center"/>
    </xf>
    <xf numFmtId="0" fontId="45" fillId="0" borderId="0" applyNumberFormat="0" applyBorder="0" applyProtection="0">
      <alignment horizontal="center" textRotation="90"/>
    </xf>
    <xf numFmtId="170" fontId="46" fillId="0" borderId="0" applyBorder="0" applyProtection="0"/>
    <xf numFmtId="0" fontId="7" fillId="0" borderId="0"/>
    <xf numFmtId="170" fontId="46" fillId="0" borderId="0" applyBorder="0" applyProtection="0"/>
    <xf numFmtId="0" fontId="7" fillId="0" borderId="0"/>
    <xf numFmtId="170" fontId="46" fillId="0" borderId="0" applyBorder="0" applyProtection="0"/>
    <xf numFmtId="0" fontId="7" fillId="0" borderId="0"/>
    <xf numFmtId="170" fontId="46" fillId="0" borderId="0" applyBorder="0" applyProtection="0"/>
    <xf numFmtId="0" fontId="1" fillId="0" borderId="0"/>
    <xf numFmtId="0" fontId="1" fillId="0" borderId="0"/>
    <xf numFmtId="0" fontId="1" fillId="0" borderId="0"/>
    <xf numFmtId="170" fontId="47" fillId="0" borderId="0" applyBorder="0" applyProtection="0"/>
    <xf numFmtId="0" fontId="1" fillId="0" borderId="0"/>
    <xf numFmtId="0" fontId="1" fillId="0" borderId="0"/>
    <xf numFmtId="0" fontId="1" fillId="0" borderId="0"/>
    <xf numFmtId="170" fontId="47" fillId="0" borderId="0" applyBorder="0" applyProtection="0"/>
    <xf numFmtId="0" fontId="7" fillId="0" borderId="0"/>
    <xf numFmtId="9" fontId="7" fillId="0" borderId="0" applyFont="0" applyFill="0" applyBorder="0" applyAlignment="0" applyProtection="0"/>
    <xf numFmtId="171" fontId="44" fillId="0" borderId="0" applyFont="0" applyBorder="0" applyProtection="0"/>
    <xf numFmtId="9" fontId="7" fillId="0" borderId="0" applyFont="0" applyFill="0" applyBorder="0" applyAlignment="0" applyProtection="0"/>
    <xf numFmtId="171" fontId="44" fillId="0" borderId="0" applyFont="0" applyBorder="0" applyProtection="0"/>
    <xf numFmtId="9" fontId="7" fillId="0" borderId="0" applyFont="0" applyFill="0" applyBorder="0" applyAlignment="0" applyProtection="0"/>
    <xf numFmtId="0" fontId="48" fillId="0" borderId="0" applyNumberFormat="0" applyBorder="0" applyProtection="0"/>
    <xf numFmtId="172" fontId="48"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415">
    <xf numFmtId="0" fontId="0" fillId="0" borderId="0" xfId="0"/>
    <xf numFmtId="0" fontId="0" fillId="0" borderId="0" xfId="0" applyAlignment="1">
      <alignment horizontal="center"/>
    </xf>
    <xf numFmtId="0" fontId="0" fillId="0" borderId="0" xfId="0" applyAlignment="1">
      <alignment horizontal="right"/>
    </xf>
    <xf numFmtId="0" fontId="9" fillId="0" borderId="0" xfId="0" applyFont="1"/>
    <xf numFmtId="0" fontId="14" fillId="0" borderId="0" xfId="0" applyFont="1" applyAlignment="1">
      <alignment horizontal="center"/>
    </xf>
    <xf numFmtId="0" fontId="11" fillId="0" borderId="0" xfId="0" applyFont="1" applyAlignment="1">
      <alignment horizontal="left"/>
    </xf>
    <xf numFmtId="0" fontId="25" fillId="0" borderId="0" xfId="0" applyFont="1"/>
    <xf numFmtId="0" fontId="0" fillId="3" borderId="3" xfId="0" applyFill="1" applyBorder="1"/>
    <xf numFmtId="0" fontId="0" fillId="4" borderId="0" xfId="0" applyFill="1"/>
    <xf numFmtId="0" fontId="0" fillId="4" borderId="0" xfId="0" applyFill="1" applyAlignment="1">
      <alignment horizontal="center"/>
    </xf>
    <xf numFmtId="0" fontId="9" fillId="3" borderId="3" xfId="0" applyFont="1" applyFill="1" applyBorder="1"/>
    <xf numFmtId="0" fontId="9" fillId="3" borderId="4" xfId="0" applyFont="1" applyFill="1" applyBorder="1"/>
    <xf numFmtId="14" fontId="0" fillId="0" borderId="0" xfId="0" applyNumberFormat="1" applyAlignment="1">
      <alignment horizontal="right"/>
    </xf>
    <xf numFmtId="0" fontId="7" fillId="4" borderId="0" xfId="0" applyFont="1" applyFill="1"/>
    <xf numFmtId="0" fontId="0" fillId="0" borderId="14" xfId="0" applyBorder="1" applyAlignment="1" applyProtection="1">
      <alignment horizontal="center" vertical="center"/>
      <protection locked="0"/>
    </xf>
    <xf numFmtId="0" fontId="0" fillId="0" borderId="35" xfId="0"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43" fontId="0" fillId="0" borderId="7" xfId="1" applyFont="1" applyBorder="1" applyAlignment="1" applyProtection="1">
      <alignment vertical="center"/>
      <protection locked="0"/>
    </xf>
    <xf numFmtId="0" fontId="9" fillId="0" borderId="36"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43" fontId="0" fillId="0" borderId="14" xfId="1" applyFont="1" applyBorder="1" applyAlignment="1" applyProtection="1">
      <alignment vertical="center"/>
      <protection locked="0"/>
    </xf>
    <xf numFmtId="43" fontId="0" fillId="0" borderId="19" xfId="1" applyFont="1" applyBorder="1" applyAlignment="1" applyProtection="1">
      <alignment vertical="center"/>
      <protection locked="0"/>
    </xf>
    <xf numFmtId="0" fontId="7" fillId="0" borderId="14" xfId="0" applyFont="1" applyBorder="1" applyAlignment="1" applyProtection="1">
      <alignment horizontal="center" vertical="center" wrapText="1"/>
      <protection locked="0"/>
    </xf>
    <xf numFmtId="0" fontId="0" fillId="0" borderId="36" xfId="0" applyBorder="1" applyAlignment="1" applyProtection="1">
      <alignment horizontal="center" vertical="center"/>
      <protection locked="0"/>
    </xf>
    <xf numFmtId="10" fontId="0" fillId="0" borderId="14" xfId="2" applyNumberFormat="1" applyFont="1"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0" fillId="0" borderId="33" xfId="0" applyBorder="1" applyAlignment="1" applyProtection="1">
      <alignment horizontal="center" vertical="center"/>
      <protection locked="0"/>
    </xf>
    <xf numFmtId="0" fontId="0" fillId="0" borderId="19" xfId="0" applyBorder="1" applyAlignment="1" applyProtection="1">
      <alignment horizontal="center" vertical="center" wrapText="1"/>
      <protection locked="0"/>
    </xf>
    <xf numFmtId="10" fontId="0" fillId="0" borderId="19" xfId="2" applyNumberFormat="1"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9" fillId="0" borderId="35"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43" fontId="0" fillId="0" borderId="13" xfId="1" applyFont="1" applyBorder="1" applyAlignment="1" applyProtection="1">
      <alignment vertical="center"/>
      <protection locked="0"/>
    </xf>
    <xf numFmtId="0" fontId="0" fillId="0" borderId="3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19" xfId="0"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19" xfId="0" applyNumberFormat="1" applyBorder="1" applyAlignment="1" applyProtection="1">
      <alignment horizontal="center" vertical="center"/>
      <protection locked="0"/>
    </xf>
    <xf numFmtId="0" fontId="11" fillId="7" borderId="0" xfId="0" applyFont="1" applyFill="1" applyAlignment="1">
      <alignment horizontal="center" vertical="center"/>
    </xf>
    <xf numFmtId="0" fontId="11" fillId="7" borderId="0" xfId="0" applyFont="1" applyFill="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right" vertical="center"/>
    </xf>
    <xf numFmtId="0" fontId="0" fillId="0" borderId="0" xfId="0" applyAlignment="1">
      <alignment vertical="center"/>
    </xf>
    <xf numFmtId="0" fontId="11" fillId="7" borderId="0" xfId="0" quotePrefix="1" applyFont="1" applyFill="1" applyAlignment="1">
      <alignment vertical="center"/>
    </xf>
    <xf numFmtId="0" fontId="7" fillId="0" borderId="0" xfId="4"/>
    <xf numFmtId="0" fontId="10" fillId="0" borderId="0" xfId="12" applyFont="1"/>
    <xf numFmtId="0" fontId="6" fillId="0" borderId="0" xfId="12" applyAlignment="1">
      <alignment wrapText="1"/>
    </xf>
    <xf numFmtId="0" fontId="32" fillId="0" borderId="0" xfId="12" applyFont="1" applyAlignment="1">
      <alignment wrapText="1"/>
    </xf>
    <xf numFmtId="0" fontId="6" fillId="0" borderId="0" xfId="12"/>
    <xf numFmtId="0" fontId="20" fillId="0" borderId="0" xfId="0" applyFont="1" applyAlignment="1">
      <alignment horizontal="center"/>
    </xf>
    <xf numFmtId="0" fontId="36" fillId="0" borderId="0" xfId="12" applyFont="1" applyAlignment="1">
      <alignment wrapText="1"/>
    </xf>
    <xf numFmtId="0" fontId="31" fillId="0" borderId="0" xfId="12" applyFont="1" applyAlignment="1">
      <alignment wrapText="1"/>
    </xf>
    <xf numFmtId="0" fontId="37" fillId="0" borderId="0" xfId="12" applyFont="1" applyAlignment="1">
      <alignment wrapText="1"/>
    </xf>
    <xf numFmtId="0" fontId="36" fillId="0" borderId="0" xfId="12" applyFont="1"/>
    <xf numFmtId="0" fontId="34" fillId="0" borderId="0" xfId="12" applyFont="1" applyAlignment="1">
      <alignment wrapText="1"/>
    </xf>
    <xf numFmtId="0" fontId="38" fillId="0" borderId="0" xfId="12" applyFont="1" applyAlignment="1">
      <alignment wrapText="1"/>
    </xf>
    <xf numFmtId="0" fontId="8" fillId="0" borderId="0" xfId="4" applyFont="1"/>
    <xf numFmtId="0" fontId="5" fillId="0" borderId="0" xfId="14"/>
    <xf numFmtId="0" fontId="33" fillId="0" borderId="0" xfId="4" applyFont="1"/>
    <xf numFmtId="0" fontId="34" fillId="0" borderId="0" xfId="4" applyFont="1"/>
    <xf numFmtId="0" fontId="7" fillId="0" borderId="36"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14" xfId="0" applyFont="1" applyBorder="1" applyAlignment="1" applyProtection="1">
      <alignment horizontal="left" vertical="center" wrapText="1"/>
      <protection locked="0"/>
    </xf>
    <xf numFmtId="0" fontId="34" fillId="0" borderId="14" xfId="0" applyFont="1" applyBorder="1" applyAlignment="1" applyProtection="1">
      <alignment horizontal="center" vertical="center" wrapText="1"/>
      <protection locked="0"/>
    </xf>
    <xf numFmtId="0" fontId="11" fillId="0" borderId="0" xfId="4" applyFont="1" applyAlignment="1">
      <alignment horizontal="left"/>
    </xf>
    <xf numFmtId="0" fontId="37" fillId="0" borderId="0" xfId="0" applyFont="1" applyAlignment="1">
      <alignment horizontal="left"/>
    </xf>
    <xf numFmtId="43" fontId="12" fillId="0" borderId="14" xfId="1" applyFont="1" applyFill="1" applyBorder="1" applyAlignment="1" applyProtection="1">
      <alignment vertical="center"/>
      <protection locked="0"/>
    </xf>
    <xf numFmtId="0" fontId="7" fillId="0" borderId="0" xfId="12" applyFont="1" applyAlignment="1">
      <alignment horizontal="left" wrapText="1"/>
    </xf>
    <xf numFmtId="0" fontId="7" fillId="0" borderId="0" xfId="12" applyFont="1" applyAlignment="1">
      <alignment wrapText="1"/>
    </xf>
    <xf numFmtId="0" fontId="7" fillId="0" borderId="0" xfId="0" applyFont="1" applyAlignment="1">
      <alignment horizontal="center" wrapText="1"/>
    </xf>
    <xf numFmtId="0" fontId="34" fillId="0" borderId="0" xfId="0" applyFont="1" applyAlignment="1">
      <alignment horizontal="center" wrapText="1"/>
    </xf>
    <xf numFmtId="0" fontId="11" fillId="0" borderId="14" xfId="0" quotePrefix="1" applyFont="1" applyBorder="1" applyAlignment="1">
      <alignment vertical="center"/>
    </xf>
    <xf numFmtId="0" fontId="11" fillId="0" borderId="14" xfId="0" applyFont="1" applyBorder="1" applyAlignment="1">
      <alignment horizontal="center" vertical="center"/>
    </xf>
    <xf numFmtId="0" fontId="11" fillId="0" borderId="14" xfId="0" applyFont="1" applyBorder="1" applyAlignment="1">
      <alignment vertical="center"/>
    </xf>
    <xf numFmtId="0" fontId="7" fillId="0" borderId="13" xfId="4" applyBorder="1" applyAlignment="1" applyProtection="1">
      <alignment horizontal="center" vertical="center" wrapText="1"/>
      <protection locked="0"/>
    </xf>
    <xf numFmtId="0" fontId="8" fillId="8" borderId="25" xfId="4" applyFont="1" applyFill="1" applyBorder="1" applyAlignment="1">
      <alignment horizontal="left" vertical="center"/>
    </xf>
    <xf numFmtId="0" fontId="8" fillId="8" borderId="28" xfId="4" applyFont="1" applyFill="1" applyBorder="1" applyAlignment="1">
      <alignment horizontal="left" vertical="center"/>
    </xf>
    <xf numFmtId="0" fontId="7" fillId="8" borderId="21" xfId="4" applyFill="1" applyBorder="1" applyAlignment="1" applyProtection="1">
      <alignment horizontal="center" vertical="center" wrapText="1"/>
      <protection locked="0"/>
    </xf>
    <xf numFmtId="0" fontId="7" fillId="8" borderId="21" xfId="4" applyFill="1" applyBorder="1" applyAlignment="1" applyProtection="1">
      <alignment horizontal="center" vertical="center"/>
      <protection locked="0"/>
    </xf>
    <xf numFmtId="43" fontId="7" fillId="8" borderId="21" xfId="1" applyFont="1" applyFill="1" applyBorder="1" applyAlignment="1" applyProtection="1">
      <alignment vertical="center"/>
      <protection locked="0"/>
    </xf>
    <xf numFmtId="43" fontId="7" fillId="8" borderId="29" xfId="1" applyFont="1" applyFill="1" applyBorder="1" applyAlignment="1" applyProtection="1">
      <alignment vertical="center"/>
      <protection locked="0"/>
    </xf>
    <xf numFmtId="43" fontId="12" fillId="0" borderId="14" xfId="1" applyFont="1" applyBorder="1" applyAlignment="1" applyProtection="1">
      <alignment vertical="center"/>
      <protection locked="0"/>
    </xf>
    <xf numFmtId="0" fontId="7" fillId="0" borderId="14" xfId="4" applyBorder="1" applyAlignment="1" applyProtection="1">
      <alignment horizontal="center" vertical="center" wrapText="1"/>
      <protection locked="0"/>
    </xf>
    <xf numFmtId="0" fontId="7" fillId="0" borderId="36" xfId="4" applyBorder="1" applyAlignment="1" applyProtection="1">
      <alignment horizontal="center" vertical="center" wrapText="1"/>
      <protection locked="0"/>
    </xf>
    <xf numFmtId="0" fontId="7" fillId="0" borderId="0" xfId="4" applyProtection="1">
      <protection locked="0"/>
    </xf>
    <xf numFmtId="0" fontId="7" fillId="0" borderId="0" xfId="4" applyAlignment="1" applyProtection="1">
      <alignment vertical="center"/>
      <protection locked="0"/>
    </xf>
    <xf numFmtId="43" fontId="10" fillId="2" borderId="3" xfId="1" applyFont="1" applyFill="1" applyBorder="1" applyAlignment="1" applyProtection="1">
      <alignment vertical="center"/>
    </xf>
    <xf numFmtId="43" fontId="8" fillId="0" borderId="0" xfId="1" applyFont="1" applyAlignment="1" applyProtection="1">
      <alignment horizontal="center" vertical="center" wrapText="1"/>
      <protection locked="0"/>
    </xf>
    <xf numFmtId="0" fontId="7" fillId="0" borderId="0" xfId="4" applyAlignment="1">
      <alignment horizontal="left"/>
    </xf>
    <xf numFmtId="0" fontId="15" fillId="2" borderId="22" xfId="4" applyFont="1" applyFill="1" applyBorder="1" applyAlignment="1">
      <alignment horizontal="center" wrapText="1"/>
    </xf>
    <xf numFmtId="0" fontId="15" fillId="2" borderId="23" xfId="4" applyFont="1" applyFill="1" applyBorder="1" applyAlignment="1">
      <alignment horizontal="center" wrapText="1"/>
    </xf>
    <xf numFmtId="0" fontId="15" fillId="2" borderId="24" xfId="4" applyFont="1" applyFill="1" applyBorder="1" applyAlignment="1">
      <alignment horizontal="center" wrapText="1"/>
    </xf>
    <xf numFmtId="43" fontId="7" fillId="5" borderId="5" xfId="1" applyFont="1" applyFill="1" applyBorder="1" applyAlignment="1" applyProtection="1">
      <alignment vertical="center"/>
    </xf>
    <xf numFmtId="43" fontId="7" fillId="9" borderId="5" xfId="1" applyFont="1" applyFill="1" applyBorder="1" applyAlignment="1" applyProtection="1">
      <alignment vertical="center"/>
    </xf>
    <xf numFmtId="43" fontId="7" fillId="9" borderId="18" xfId="1" applyFont="1" applyFill="1" applyBorder="1" applyAlignment="1" applyProtection="1">
      <alignment vertical="center"/>
    </xf>
    <xf numFmtId="0" fontId="7" fillId="0" borderId="12" xfId="4" applyBorder="1" applyAlignment="1" applyProtection="1">
      <alignment horizontal="center" vertical="center" wrapText="1"/>
      <protection locked="0"/>
    </xf>
    <xf numFmtId="0" fontId="7" fillId="9" borderId="13" xfId="4" applyFill="1" applyBorder="1" applyAlignment="1">
      <alignment horizontal="center" vertical="center" wrapText="1"/>
    </xf>
    <xf numFmtId="0" fontId="7" fillId="9" borderId="14" xfId="4" applyFill="1" applyBorder="1" applyAlignment="1">
      <alignment horizontal="center" vertical="center" wrapText="1"/>
    </xf>
    <xf numFmtId="0" fontId="7" fillId="0" borderId="13" xfId="4" applyBorder="1" applyAlignment="1" applyProtection="1">
      <alignment horizontal="center" vertical="center"/>
      <protection locked="0"/>
    </xf>
    <xf numFmtId="0" fontId="7" fillId="9" borderId="19" xfId="4" applyFill="1" applyBorder="1" applyAlignment="1">
      <alignment horizontal="center" vertical="center" wrapText="1"/>
    </xf>
    <xf numFmtId="0" fontId="7" fillId="8" borderId="21" xfId="4" applyFill="1" applyBorder="1" applyAlignment="1">
      <alignment horizontal="center" vertical="center" wrapText="1"/>
    </xf>
    <xf numFmtId="0" fontId="7" fillId="8" borderId="21" xfId="4" applyFill="1" applyBorder="1" applyAlignment="1">
      <alignment horizontal="center" vertical="center"/>
    </xf>
    <xf numFmtId="43" fontId="7" fillId="8" borderId="21" xfId="1" applyFont="1" applyFill="1" applyBorder="1" applyAlignment="1" applyProtection="1">
      <alignment vertical="center"/>
    </xf>
    <xf numFmtId="43" fontId="7" fillId="8" borderId="29" xfId="1" applyFont="1" applyFill="1" applyBorder="1" applyAlignment="1" applyProtection="1">
      <alignment vertical="center"/>
    </xf>
    <xf numFmtId="0" fontId="7" fillId="8" borderId="26" xfId="4" applyFill="1" applyBorder="1" applyAlignment="1">
      <alignment horizontal="center" vertical="center" wrapText="1"/>
    </xf>
    <xf numFmtId="0" fontId="7" fillId="8" borderId="26" xfId="4" applyFill="1" applyBorder="1" applyAlignment="1">
      <alignment horizontal="center" vertical="center"/>
    </xf>
    <xf numFmtId="43" fontId="7" fillId="8" borderId="26" xfId="1" applyFont="1" applyFill="1" applyBorder="1" applyAlignment="1" applyProtection="1">
      <alignment vertical="center"/>
    </xf>
    <xf numFmtId="43" fontId="7" fillId="8" borderId="27" xfId="1" applyFont="1" applyFill="1" applyBorder="1" applyAlignment="1" applyProtection="1">
      <alignment vertical="center"/>
    </xf>
    <xf numFmtId="0" fontId="8" fillId="8" borderId="45" xfId="4" applyFont="1" applyFill="1" applyBorder="1" applyAlignment="1">
      <alignment horizontal="left" vertical="center"/>
    </xf>
    <xf numFmtId="0" fontId="8" fillId="8" borderId="31" xfId="4" applyFont="1" applyFill="1" applyBorder="1" applyAlignment="1">
      <alignment horizontal="left" vertical="center"/>
    </xf>
    <xf numFmtId="0" fontId="7" fillId="0" borderId="7" xfId="4" applyBorder="1" applyAlignment="1" applyProtection="1">
      <alignment horizontal="center" vertical="center" wrapText="1"/>
      <protection locked="0"/>
    </xf>
    <xf numFmtId="0" fontId="7" fillId="0" borderId="35" xfId="4" applyBorder="1" applyAlignment="1" applyProtection="1">
      <alignment horizontal="center" vertical="center" wrapText="1"/>
      <protection locked="0"/>
    </xf>
    <xf numFmtId="10" fontId="7" fillId="0" borderId="14" xfId="2" applyNumberFormat="1" applyFont="1" applyBorder="1" applyAlignment="1" applyProtection="1">
      <alignment horizontal="center" vertical="center"/>
      <protection locked="0"/>
    </xf>
    <xf numFmtId="1" fontId="7" fillId="0" borderId="7" xfId="4" applyNumberFormat="1" applyBorder="1" applyAlignment="1" applyProtection="1">
      <alignment horizontal="center" vertical="center"/>
      <protection locked="0"/>
    </xf>
    <xf numFmtId="1" fontId="7" fillId="0" borderId="14" xfId="4" applyNumberFormat="1" applyBorder="1" applyAlignment="1" applyProtection="1">
      <alignment horizontal="center" vertical="center"/>
      <protection locked="0"/>
    </xf>
    <xf numFmtId="43" fontId="7" fillId="0" borderId="14" xfId="1" applyFont="1" applyBorder="1" applyAlignment="1" applyProtection="1">
      <alignment vertical="center"/>
      <protection locked="0"/>
    </xf>
    <xf numFmtId="0" fontId="7" fillId="0" borderId="14" xfId="4" applyBorder="1" applyAlignment="1" applyProtection="1">
      <alignment horizontal="center" vertical="center"/>
      <protection locked="0"/>
    </xf>
    <xf numFmtId="0" fontId="7" fillId="0" borderId="7" xfId="4" applyBorder="1" applyAlignment="1" applyProtection="1">
      <alignment horizontal="center" vertical="center"/>
      <protection locked="0"/>
    </xf>
    <xf numFmtId="43" fontId="7" fillId="0" borderId="7" xfId="1" applyFont="1" applyBorder="1" applyAlignment="1" applyProtection="1">
      <alignment vertical="center"/>
      <protection locked="0"/>
    </xf>
    <xf numFmtId="0" fontId="7" fillId="0" borderId="38" xfId="4" applyBorder="1" applyAlignment="1" applyProtection="1">
      <alignment horizontal="center" vertical="center"/>
      <protection locked="0"/>
    </xf>
    <xf numFmtId="43" fontId="7" fillId="0" borderId="38" xfId="1" applyFont="1" applyBorder="1" applyAlignment="1" applyProtection="1">
      <alignment vertical="center"/>
      <protection locked="0"/>
    </xf>
    <xf numFmtId="0" fontId="7" fillId="0" borderId="38" xfId="4" applyBorder="1" applyAlignment="1" applyProtection="1">
      <alignment horizontal="center" vertical="center" wrapText="1"/>
      <protection locked="0"/>
    </xf>
    <xf numFmtId="0" fontId="0" fillId="0" borderId="0" xfId="0" applyProtection="1">
      <protection locked="0"/>
    </xf>
    <xf numFmtId="0" fontId="14" fillId="0" borderId="0" xfId="0" applyFont="1" applyAlignment="1" applyProtection="1">
      <alignment horizontal="center"/>
      <protection locked="0"/>
    </xf>
    <xf numFmtId="0" fontId="11" fillId="0" borderId="0" xfId="0" applyFont="1" applyAlignment="1" applyProtection="1">
      <alignment horizontal="left"/>
      <protection locked="0"/>
    </xf>
    <xf numFmtId="0" fontId="17" fillId="0" borderId="0" xfId="0" applyFont="1" applyAlignment="1" applyProtection="1">
      <alignment horizontal="left"/>
      <protection locked="0"/>
    </xf>
    <xf numFmtId="0" fontId="14" fillId="2" borderId="0" xfId="0" applyFont="1" applyFill="1" applyAlignment="1" applyProtection="1">
      <alignment horizontal="center"/>
      <protection locked="0"/>
    </xf>
    <xf numFmtId="0" fontId="0" fillId="2" borderId="0" xfId="0" applyFill="1" applyProtection="1">
      <protection locked="0"/>
    </xf>
    <xf numFmtId="0" fontId="11" fillId="2" borderId="0" xfId="0" applyFont="1" applyFill="1" applyAlignment="1" applyProtection="1">
      <alignment horizontal="center"/>
      <protection locked="0"/>
    </xf>
    <xf numFmtId="0" fontId="23" fillId="0" borderId="0" xfId="0" applyFont="1" applyAlignment="1" applyProtection="1">
      <alignment horizontal="centerContinuous"/>
      <protection locked="0"/>
    </xf>
    <xf numFmtId="0" fontId="14" fillId="0" borderId="0" xfId="0" applyFont="1" applyAlignment="1" applyProtection="1">
      <alignment horizontal="centerContinuous"/>
      <protection locked="0"/>
    </xf>
    <xf numFmtId="0" fontId="0" fillId="0" borderId="0" xfId="0" applyAlignment="1" applyProtection="1">
      <alignment horizontal="centerContinuous"/>
      <protection locked="0"/>
    </xf>
    <xf numFmtId="0" fontId="10" fillId="0" borderId="0" xfId="0" applyFont="1" applyAlignment="1" applyProtection="1">
      <alignment horizontal="centerContinuous" vertical="center" wrapText="1"/>
      <protection locked="0"/>
    </xf>
    <xf numFmtId="0" fontId="14" fillId="0" borderId="0" xfId="0" applyFont="1" applyAlignment="1" applyProtection="1">
      <alignment horizontal="centerContinuous" vertical="center" wrapText="1"/>
      <protection locked="0"/>
    </xf>
    <xf numFmtId="0" fontId="0" fillId="0" borderId="0" xfId="0" applyAlignment="1" applyProtection="1">
      <alignment horizontal="centerContinuous" vertical="center" wrapText="1"/>
      <protection locked="0"/>
    </xf>
    <xf numFmtId="14" fontId="15" fillId="2" borderId="0" xfId="0" applyNumberFormat="1" applyFont="1" applyFill="1" applyAlignment="1" applyProtection="1">
      <alignment horizontal="center"/>
      <protection locked="0"/>
    </xf>
    <xf numFmtId="0" fontId="9" fillId="0" borderId="0" xfId="0" applyFont="1" applyAlignment="1" applyProtection="1">
      <alignment horizontal="left"/>
      <protection locked="0"/>
    </xf>
    <xf numFmtId="0" fontId="11" fillId="2" borderId="0" xfId="0" applyFont="1" applyFill="1" applyAlignment="1" applyProtection="1">
      <alignment horizontal="left"/>
      <protection locked="0"/>
    </xf>
    <xf numFmtId="0" fontId="14" fillId="2" borderId="0" xfId="4" applyFont="1" applyFill="1" applyAlignment="1" applyProtection="1">
      <alignment horizontal="center"/>
      <protection locked="0"/>
    </xf>
    <xf numFmtId="0" fontId="7" fillId="2" borderId="0" xfId="4" applyFill="1" applyProtection="1">
      <protection locked="0"/>
    </xf>
    <xf numFmtId="0" fontId="11" fillId="2" borderId="0" xfId="4" applyFont="1" applyFill="1" applyAlignment="1" applyProtection="1">
      <alignment horizontal="left"/>
      <protection locked="0"/>
    </xf>
    <xf numFmtId="0" fontId="9" fillId="0" borderId="0" xfId="0" applyFont="1" applyAlignment="1" applyProtection="1">
      <alignment vertical="center"/>
      <protection locked="0"/>
    </xf>
    <xf numFmtId="0" fontId="0" fillId="0" borderId="0" xfId="0" applyAlignment="1" applyProtection="1">
      <alignment vertical="center"/>
      <protection locked="0"/>
    </xf>
    <xf numFmtId="0" fontId="8" fillId="0" borderId="0" xfId="0" applyFont="1" applyAlignment="1" applyProtection="1">
      <alignment vertical="center"/>
      <protection locked="0"/>
    </xf>
    <xf numFmtId="0" fontId="9" fillId="0" borderId="0" xfId="0" applyFont="1" applyProtection="1">
      <protection locked="0"/>
    </xf>
    <xf numFmtId="0" fontId="9" fillId="0" borderId="0" xfId="0" applyFont="1" applyAlignment="1">
      <alignment vertical="center"/>
    </xf>
    <xf numFmtId="0" fontId="15" fillId="0" borderId="44" xfId="0" applyFont="1" applyBorder="1" applyAlignment="1">
      <alignment horizontal="center" vertical="center"/>
    </xf>
    <xf numFmtId="0" fontId="9" fillId="0" borderId="43" xfId="0" applyFont="1" applyBorder="1" applyAlignment="1">
      <alignment vertical="center"/>
    </xf>
    <xf numFmtId="0" fontId="10" fillId="0" borderId="43" xfId="0" applyFont="1" applyBorder="1" applyAlignment="1">
      <alignment horizontal="center" vertical="center" wrapText="1"/>
    </xf>
    <xf numFmtId="14" fontId="10" fillId="0" borderId="2" xfId="0" applyNumberFormat="1" applyFont="1" applyBorder="1" applyAlignment="1">
      <alignment horizontal="center" vertical="center" wrapText="1"/>
    </xf>
    <xf numFmtId="0" fontId="15" fillId="0" borderId="4" xfId="0" applyFont="1" applyBorder="1" applyAlignment="1">
      <alignment horizontal="center" vertical="center"/>
    </xf>
    <xf numFmtId="0" fontId="10" fillId="0" borderId="1" xfId="0" applyFont="1" applyBorder="1" applyAlignment="1">
      <alignment horizontal="center" vertical="center" wrapText="1"/>
    </xf>
    <xf numFmtId="2" fontId="10" fillId="0" borderId="2" xfId="0" applyNumberFormat="1" applyFont="1" applyBorder="1" applyAlignment="1">
      <alignment horizontal="center" vertical="center" wrapText="1"/>
    </xf>
    <xf numFmtId="9" fontId="10" fillId="0" borderId="2" xfId="0" applyNumberFormat="1" applyFont="1" applyBorder="1" applyAlignment="1">
      <alignment horizontal="center" vertical="center" wrapText="1"/>
    </xf>
    <xf numFmtId="43" fontId="10" fillId="0" borderId="2" xfId="1" applyFont="1" applyBorder="1" applyAlignment="1" applyProtection="1">
      <alignment horizontal="center" vertical="center" wrapText="1"/>
    </xf>
    <xf numFmtId="0" fontId="10" fillId="2" borderId="0" xfId="0" applyFont="1" applyFill="1" applyAlignment="1">
      <alignment horizontal="center" vertical="center"/>
    </xf>
    <xf numFmtId="0" fontId="10" fillId="2" borderId="0" xfId="0" applyFont="1" applyFill="1" applyAlignment="1">
      <alignment horizontal="center" vertical="center" wrapText="1"/>
    </xf>
    <xf numFmtId="0" fontId="10" fillId="6" borderId="0" xfId="0" applyFont="1" applyFill="1" applyAlignment="1">
      <alignment horizontal="center" vertical="center" wrapText="1"/>
    </xf>
    <xf numFmtId="0" fontId="10" fillId="7" borderId="0" xfId="0" applyFont="1" applyFill="1" applyAlignment="1">
      <alignment horizontal="center" vertical="center" wrapText="1"/>
    </xf>
    <xf numFmtId="0" fontId="10" fillId="0" borderId="0" xfId="0" applyFont="1" applyAlignment="1">
      <alignment vertical="center"/>
    </xf>
    <xf numFmtId="0" fontId="19" fillId="0" borderId="0" xfId="0" applyFont="1" applyAlignment="1">
      <alignment vertical="center" wrapText="1"/>
    </xf>
    <xf numFmtId="0" fontId="9" fillId="0" borderId="0" xfId="0" applyFont="1" applyAlignment="1">
      <alignment horizontal="center" vertical="center"/>
    </xf>
    <xf numFmtId="0" fontId="9" fillId="0" borderId="14" xfId="0" applyFont="1" applyBorder="1" applyAlignment="1">
      <alignment vertical="center"/>
    </xf>
    <xf numFmtId="165" fontId="9" fillId="0" borderId="14" xfId="2" applyNumberFormat="1" applyFont="1" applyBorder="1" applyAlignment="1" applyProtection="1">
      <alignment vertical="center"/>
    </xf>
    <xf numFmtId="43" fontId="11" fillId="0" borderId="14" xfId="1" applyFont="1" applyBorder="1" applyAlignment="1" applyProtection="1">
      <alignment vertical="center"/>
    </xf>
    <xf numFmtId="43" fontId="11" fillId="0" borderId="14" xfId="1" applyFont="1" applyFill="1" applyBorder="1" applyAlignment="1" applyProtection="1">
      <alignment vertical="center"/>
    </xf>
    <xf numFmtId="164" fontId="9" fillId="0" borderId="0" xfId="0" applyNumberFormat="1" applyFont="1" applyAlignment="1">
      <alignment vertical="center"/>
    </xf>
    <xf numFmtId="43" fontId="11" fillId="0" borderId="0" xfId="1" applyFont="1" applyFill="1" applyAlignment="1" applyProtection="1">
      <alignment vertical="center"/>
    </xf>
    <xf numFmtId="43" fontId="19" fillId="0" borderId="0" xfId="1" applyFont="1" applyFill="1" applyAlignment="1" applyProtection="1">
      <alignment horizontal="right" vertical="center" wrapText="1"/>
    </xf>
    <xf numFmtId="43" fontId="11" fillId="0" borderId="0" xfId="1" applyFont="1" applyBorder="1" applyAlignment="1" applyProtection="1">
      <alignment vertical="center"/>
    </xf>
    <xf numFmtId="0" fontId="43" fillId="0" borderId="0" xfId="4" applyFont="1" applyAlignment="1">
      <alignment horizontal="center" vertical="center"/>
    </xf>
    <xf numFmtId="0" fontId="7" fillId="0" borderId="14" xfId="4" applyBorder="1" applyAlignment="1">
      <alignment vertical="center"/>
    </xf>
    <xf numFmtId="167" fontId="43" fillId="0" borderId="0" xfId="4" applyNumberFormat="1" applyFont="1" applyAlignment="1">
      <alignment horizontal="center" vertical="center"/>
    </xf>
    <xf numFmtId="165" fontId="9" fillId="0" borderId="0" xfId="2" applyNumberFormat="1" applyFont="1" applyBorder="1" applyAlignment="1" applyProtection="1">
      <alignment vertical="center"/>
    </xf>
    <xf numFmtId="43" fontId="11" fillId="0" borderId="0" xfId="1" applyFont="1" applyFill="1" applyBorder="1" applyAlignment="1" applyProtection="1">
      <alignment vertical="center"/>
    </xf>
    <xf numFmtId="0" fontId="10" fillId="2" borderId="16" xfId="0" applyFont="1" applyFill="1" applyBorder="1" applyAlignment="1">
      <alignment vertical="center"/>
    </xf>
    <xf numFmtId="0" fontId="8" fillId="2" borderId="16" xfId="0" applyFont="1" applyFill="1" applyBorder="1" applyAlignment="1">
      <alignment vertical="center"/>
    </xf>
    <xf numFmtId="165" fontId="9" fillId="2" borderId="19" xfId="2" applyNumberFormat="1" applyFont="1" applyFill="1" applyBorder="1" applyAlignment="1" applyProtection="1">
      <alignment vertical="center"/>
    </xf>
    <xf numFmtId="43" fontId="10" fillId="2" borderId="16" xfId="1" applyFont="1" applyFill="1" applyBorder="1" applyAlignment="1" applyProtection="1">
      <alignment vertical="center"/>
    </xf>
    <xf numFmtId="43" fontId="10" fillId="6" borderId="16" xfId="1" applyFont="1" applyFill="1" applyBorder="1" applyAlignment="1" applyProtection="1">
      <alignment vertical="center"/>
    </xf>
    <xf numFmtId="43" fontId="10" fillId="7" borderId="16" xfId="1" applyFont="1" applyFill="1" applyBorder="1" applyAlignment="1" applyProtection="1">
      <alignment vertical="center"/>
    </xf>
    <xf numFmtId="0" fontId="8" fillId="0" borderId="0" xfId="0" applyFont="1" applyAlignment="1">
      <alignment vertical="center"/>
    </xf>
    <xf numFmtId="43" fontId="9" fillId="0" borderId="0" xfId="1" applyFont="1" applyFill="1" applyAlignment="1" applyProtection="1">
      <alignment vertical="center"/>
    </xf>
    <xf numFmtId="43" fontId="27" fillId="0" borderId="0" xfId="1" applyFont="1" applyFill="1" applyAlignment="1" applyProtection="1">
      <alignment horizontal="right" vertical="center"/>
    </xf>
    <xf numFmtId="43" fontId="28" fillId="0" borderId="0" xfId="1" applyFont="1" applyFill="1" applyAlignment="1" applyProtection="1">
      <alignment horizontal="right" vertical="center"/>
    </xf>
    <xf numFmtId="43" fontId="9" fillId="0" borderId="0" xfId="0" applyNumberFormat="1" applyFont="1" applyAlignment="1">
      <alignment vertical="center"/>
    </xf>
    <xf numFmtId="43" fontId="9" fillId="0" borderId="0" xfId="1" applyFont="1" applyAlignment="1" applyProtection="1">
      <alignment vertical="center"/>
    </xf>
    <xf numFmtId="43" fontId="9" fillId="0" borderId="0" xfId="1" applyFont="1" applyFill="1" applyAlignment="1" applyProtection="1">
      <alignment horizontal="center" vertical="center"/>
    </xf>
    <xf numFmtId="0" fontId="10" fillId="2" borderId="15" xfId="0" applyFont="1" applyFill="1" applyBorder="1" applyAlignment="1">
      <alignment vertical="center"/>
    </xf>
    <xf numFmtId="0" fontId="8" fillId="2" borderId="15" xfId="0" applyFont="1" applyFill="1" applyBorder="1" applyAlignment="1">
      <alignment vertical="center"/>
    </xf>
    <xf numFmtId="165" fontId="9" fillId="2" borderId="20" xfId="2" applyNumberFormat="1" applyFont="1" applyFill="1" applyBorder="1" applyAlignment="1" applyProtection="1">
      <alignment vertical="center"/>
    </xf>
    <xf numFmtId="43" fontId="10" fillId="2" borderId="15" xfId="1" applyFont="1" applyFill="1" applyBorder="1" applyAlignment="1" applyProtection="1">
      <alignment vertical="center"/>
    </xf>
    <xf numFmtId="43" fontId="10" fillId="6" borderId="15" xfId="1" applyFont="1" applyFill="1" applyBorder="1" applyAlignment="1" applyProtection="1">
      <alignment vertical="center"/>
    </xf>
    <xf numFmtId="43" fontId="10" fillId="7" borderId="15" xfId="1" applyFont="1" applyFill="1" applyBorder="1" applyAlignment="1" applyProtection="1">
      <alignment vertical="center"/>
    </xf>
    <xf numFmtId="43" fontId="8" fillId="0" borderId="0" xfId="0" applyNumberFormat="1" applyFont="1" applyAlignment="1">
      <alignment vertical="center"/>
    </xf>
    <xf numFmtId="43" fontId="9" fillId="0" borderId="0" xfId="1" applyFont="1" applyProtection="1"/>
    <xf numFmtId="166" fontId="9" fillId="0" borderId="0" xfId="1" applyNumberFormat="1" applyFont="1" applyProtection="1"/>
    <xf numFmtId="0" fontId="0" fillId="0" borderId="0" xfId="0" applyAlignment="1" applyProtection="1">
      <alignment horizontal="right"/>
      <protection locked="0"/>
    </xf>
    <xf numFmtId="14" fontId="0" fillId="0" borderId="0" xfId="0" applyNumberFormat="1" applyProtection="1">
      <protection locked="0"/>
    </xf>
    <xf numFmtId="0" fontId="0" fillId="0" borderId="0" xfId="0" applyAlignment="1" applyProtection="1">
      <alignment horizontal="center"/>
      <protection locked="0"/>
    </xf>
    <xf numFmtId="0" fontId="30" fillId="0" borderId="0" xfId="0" applyFont="1" applyAlignment="1" applyProtection="1">
      <alignment horizontal="center"/>
      <protection locked="0"/>
    </xf>
    <xf numFmtId="43" fontId="0" fillId="0" borderId="0" xfId="1" applyFont="1" applyProtection="1">
      <protection locked="0"/>
    </xf>
    <xf numFmtId="14" fontId="0" fillId="0" borderId="0" xfId="0" applyNumberFormat="1" applyAlignment="1" applyProtection="1">
      <alignment horizontal="center"/>
      <protection locked="0"/>
    </xf>
    <xf numFmtId="43" fontId="0" fillId="0" borderId="0" xfId="1" applyFont="1" applyAlignment="1" applyProtection="1">
      <alignment horizontal="center"/>
      <protection locked="0"/>
    </xf>
    <xf numFmtId="43" fontId="0" fillId="0" borderId="0" xfId="0" applyNumberFormat="1" applyProtection="1">
      <protection locked="0"/>
    </xf>
    <xf numFmtId="0" fontId="30" fillId="0" borderId="0" xfId="0" applyFont="1" applyProtection="1">
      <protection locked="0"/>
    </xf>
    <xf numFmtId="43" fontId="7" fillId="0" borderId="0" xfId="1" applyFont="1" applyAlignment="1" applyProtection="1">
      <alignment horizontal="center"/>
      <protection locked="0"/>
    </xf>
    <xf numFmtId="0" fontId="29" fillId="0" borderId="0" xfId="0" applyFont="1" applyAlignment="1">
      <alignment horizontal="center"/>
    </xf>
    <xf numFmtId="0" fontId="24" fillId="0" borderId="0" xfId="0" applyFont="1" applyAlignment="1">
      <alignment horizontal="center"/>
    </xf>
    <xf numFmtId="14" fontId="0" fillId="0" borderId="0" xfId="0" applyNumberFormat="1"/>
    <xf numFmtId="0" fontId="0" fillId="9" borderId="0" xfId="0" applyFill="1" applyAlignment="1">
      <alignment horizontal="left"/>
    </xf>
    <xf numFmtId="0" fontId="0" fillId="9" borderId="0" xfId="0" applyFill="1"/>
    <xf numFmtId="0" fontId="0" fillId="0" borderId="0" xfId="0" applyAlignment="1">
      <alignment horizontal="left"/>
    </xf>
    <xf numFmtId="14" fontId="0" fillId="0" borderId="0" xfId="0" applyNumberFormat="1" applyAlignment="1">
      <alignment horizontal="center"/>
    </xf>
    <xf numFmtId="2" fontId="0" fillId="0" borderId="0" xfId="0" applyNumberFormat="1" applyAlignment="1">
      <alignment horizontal="center"/>
    </xf>
    <xf numFmtId="43" fontId="22" fillId="6" borderId="0" xfId="1" applyFont="1" applyFill="1" applyAlignment="1" applyProtection="1">
      <alignment horizontal="center"/>
    </xf>
    <xf numFmtId="0" fontId="7" fillId="9" borderId="0" xfId="0" applyFont="1" applyFill="1" applyAlignment="1">
      <alignment horizontal="center"/>
    </xf>
    <xf numFmtId="0" fontId="0" fillId="9" borderId="0" xfId="0" applyFill="1" applyAlignment="1">
      <alignment horizontal="center"/>
    </xf>
    <xf numFmtId="43" fontId="0" fillId="0" borderId="0" xfId="1" applyFont="1" applyFill="1" applyProtection="1"/>
    <xf numFmtId="43" fontId="0" fillId="0" borderId="0" xfId="1" applyFont="1" applyProtection="1"/>
    <xf numFmtId="43" fontId="22" fillId="10" borderId="16" xfId="1" applyFont="1" applyFill="1" applyBorder="1" applyProtection="1"/>
    <xf numFmtId="43" fontId="0" fillId="0" borderId="0" xfId="0" applyNumberFormat="1"/>
    <xf numFmtId="43" fontId="7" fillId="0" borderId="0" xfId="1" applyFont="1" applyProtection="1"/>
    <xf numFmtId="43" fontId="22" fillId="11" borderId="16" xfId="1" applyFont="1" applyFill="1" applyBorder="1" applyProtection="1"/>
    <xf numFmtId="43" fontId="0" fillId="9" borderId="15" xfId="0" applyNumberFormat="1" applyFill="1" applyBorder="1"/>
    <xf numFmtId="43" fontId="22" fillId="6" borderId="15" xfId="1" applyFont="1" applyFill="1" applyBorder="1" applyProtection="1"/>
    <xf numFmtId="0" fontId="19" fillId="0" borderId="0" xfId="0" applyFont="1" applyAlignment="1" applyProtection="1">
      <alignment vertical="center" wrapText="1"/>
      <protection locked="0"/>
    </xf>
    <xf numFmtId="164" fontId="15" fillId="0" borderId="14" xfId="1" applyNumberFormat="1" applyFont="1" applyFill="1" applyBorder="1" applyAlignment="1" applyProtection="1">
      <alignment vertical="center"/>
      <protection locked="0"/>
    </xf>
    <xf numFmtId="43" fontId="12" fillId="0" borderId="0" xfId="1" applyFont="1" applyFill="1" applyAlignment="1" applyProtection="1">
      <alignment vertical="center"/>
      <protection locked="0"/>
    </xf>
    <xf numFmtId="164" fontId="12" fillId="0" borderId="0" xfId="1" applyNumberFormat="1" applyFont="1" applyFill="1" applyAlignment="1" applyProtection="1">
      <alignment horizontal="right" vertical="center" wrapText="1"/>
      <protection locked="0"/>
    </xf>
    <xf numFmtId="43" fontId="12" fillId="0" borderId="0" xfId="1" applyFont="1" applyBorder="1" applyAlignment="1" applyProtection="1">
      <alignment vertical="center"/>
      <protection locked="0"/>
    </xf>
    <xf numFmtId="164" fontId="12" fillId="0" borderId="0" xfId="1" applyNumberFormat="1" applyFont="1" applyFill="1" applyBorder="1" applyAlignment="1" applyProtection="1">
      <alignment vertical="center"/>
      <protection locked="0"/>
    </xf>
    <xf numFmtId="43" fontId="12" fillId="0" borderId="0" xfId="1" applyFont="1" applyFill="1" applyBorder="1" applyAlignment="1" applyProtection="1">
      <alignment vertical="center"/>
      <protection locked="0"/>
    </xf>
    <xf numFmtId="164" fontId="15" fillId="0" borderId="0" xfId="1" applyNumberFormat="1" applyFont="1" applyFill="1" applyBorder="1" applyAlignment="1" applyProtection="1">
      <alignment vertical="center"/>
      <protection locked="0"/>
    </xf>
    <xf numFmtId="164" fontId="12" fillId="0" borderId="0" xfId="1" applyNumberFormat="1" applyFont="1" applyFill="1" applyAlignment="1" applyProtection="1">
      <alignment vertical="center"/>
      <protection locked="0"/>
    </xf>
    <xf numFmtId="43" fontId="26" fillId="0" borderId="0" xfId="1" applyFont="1" applyFill="1" applyAlignment="1" applyProtection="1">
      <alignment horizontal="right" vertical="center"/>
      <protection locked="0"/>
    </xf>
    <xf numFmtId="164" fontId="26" fillId="0" borderId="0" xfId="1" applyNumberFormat="1" applyFont="1" applyFill="1" applyAlignment="1" applyProtection="1">
      <alignment horizontal="right" vertical="center"/>
      <protection locked="0"/>
    </xf>
    <xf numFmtId="164" fontId="9" fillId="0" borderId="0" xfId="0" applyNumberFormat="1" applyFont="1" applyProtection="1">
      <protection locked="0"/>
    </xf>
    <xf numFmtId="0" fontId="13" fillId="0" borderId="0" xfId="0" applyFont="1" applyAlignment="1">
      <alignment horizontal="center" vertical="center"/>
    </xf>
    <xf numFmtId="0" fontId="10" fillId="0" borderId="0" xfId="0" applyFont="1" applyAlignment="1">
      <alignment horizontal="center" vertical="center" wrapText="1"/>
    </xf>
    <xf numFmtId="0" fontId="8" fillId="6" borderId="14" xfId="4" applyFont="1" applyFill="1" applyBorder="1" applyAlignment="1">
      <alignment horizontal="center" vertical="center" wrapText="1"/>
    </xf>
    <xf numFmtId="0" fontId="8" fillId="0" borderId="14" xfId="4" applyFont="1" applyBorder="1" applyAlignment="1">
      <alignment horizontal="left" vertical="center" wrapText="1"/>
    </xf>
    <xf numFmtId="1" fontId="43" fillId="0" borderId="0" xfId="4" applyNumberFormat="1" applyFont="1" applyAlignment="1">
      <alignment horizontal="center" vertical="center"/>
    </xf>
    <xf numFmtId="0" fontId="10" fillId="6" borderId="16" xfId="0" applyFont="1" applyFill="1" applyBorder="1" applyAlignment="1">
      <alignment vertical="center"/>
    </xf>
    <xf numFmtId="0" fontId="8" fillId="6" borderId="16" xfId="0" applyFont="1" applyFill="1" applyBorder="1" applyAlignment="1">
      <alignment vertical="center"/>
    </xf>
    <xf numFmtId="0" fontId="10" fillId="6" borderId="15" xfId="0" applyFont="1" applyFill="1" applyBorder="1" applyAlignment="1">
      <alignment vertical="center"/>
    </xf>
    <xf numFmtId="0" fontId="8" fillId="6" borderId="15" xfId="0" applyFont="1" applyFill="1" applyBorder="1" applyAlignment="1">
      <alignment vertical="center"/>
    </xf>
    <xf numFmtId="43" fontId="15" fillId="6" borderId="14" xfId="1" applyFont="1" applyFill="1" applyBorder="1" applyAlignment="1" applyProtection="1">
      <alignment vertical="center"/>
    </xf>
    <xf numFmtId="43" fontId="12" fillId="0" borderId="0" xfId="1" applyFont="1" applyFill="1" applyAlignment="1" applyProtection="1">
      <alignment horizontal="right" vertical="center" wrapText="1"/>
    </xf>
    <xf numFmtId="43" fontId="12" fillId="0" borderId="0" xfId="1" applyFont="1" applyBorder="1" applyAlignment="1" applyProtection="1">
      <alignment vertical="center"/>
    </xf>
    <xf numFmtId="43" fontId="12" fillId="0" borderId="0" xfId="1" applyFont="1" applyFill="1" applyBorder="1" applyAlignment="1" applyProtection="1">
      <alignment vertical="center"/>
    </xf>
    <xf numFmtId="43" fontId="15" fillId="6" borderId="16" xfId="1" applyFont="1" applyFill="1" applyBorder="1" applyAlignment="1" applyProtection="1">
      <alignment vertical="center"/>
    </xf>
    <xf numFmtId="43" fontId="12" fillId="0" borderId="0" xfId="1" applyFont="1" applyFill="1" applyAlignment="1" applyProtection="1">
      <alignment vertical="center"/>
    </xf>
    <xf numFmtId="43" fontId="26" fillId="0" borderId="0" xfId="1" applyFont="1" applyFill="1" applyAlignment="1" applyProtection="1">
      <alignment horizontal="right" vertical="center"/>
    </xf>
    <xf numFmtId="43" fontId="15" fillId="6" borderId="15" xfId="1" applyFont="1" applyFill="1" applyBorder="1" applyAlignment="1" applyProtection="1">
      <alignment vertical="center"/>
    </xf>
    <xf numFmtId="0" fontId="7" fillId="0" borderId="14" xfId="4" applyBorder="1" applyAlignment="1">
      <alignment horizontal="left" vertical="center" wrapText="1"/>
    </xf>
    <xf numFmtId="0" fontId="8" fillId="6" borderId="14" xfId="0" applyFont="1" applyFill="1" applyBorder="1" applyAlignment="1">
      <alignment horizontal="center" vertical="center" wrapText="1"/>
    </xf>
    <xf numFmtId="164" fontId="12" fillId="0" borderId="0" xfId="1" applyNumberFormat="1" applyFont="1" applyFill="1" applyBorder="1" applyAlignment="1" applyProtection="1">
      <alignment vertical="center"/>
    </xf>
    <xf numFmtId="0" fontId="7" fillId="0" borderId="0" xfId="0" applyFont="1"/>
    <xf numFmtId="0" fontId="9" fillId="0" borderId="0" xfId="0" applyFont="1" applyAlignment="1">
      <alignment horizontal="left"/>
    </xf>
    <xf numFmtId="0" fontId="8" fillId="0" borderId="0" xfId="0" applyFont="1"/>
    <xf numFmtId="0" fontId="15" fillId="2" borderId="9" xfId="0" applyFont="1" applyFill="1" applyBorder="1" applyAlignment="1">
      <alignment horizontal="center" wrapText="1"/>
    </xf>
    <xf numFmtId="0" fontId="15" fillId="2" borderId="10" xfId="0" applyFont="1" applyFill="1" applyBorder="1" applyAlignment="1">
      <alignment horizontal="center" wrapText="1"/>
    </xf>
    <xf numFmtId="0" fontId="15" fillId="2" borderId="11" xfId="0" applyFont="1" applyFill="1" applyBorder="1" applyAlignment="1">
      <alignment horizontal="center" wrapText="1"/>
    </xf>
    <xf numFmtId="43" fontId="22" fillId="5" borderId="8" xfId="1" applyFont="1" applyFill="1" applyBorder="1" applyAlignment="1" applyProtection="1">
      <alignment vertical="center"/>
    </xf>
    <xf numFmtId="0" fontId="8" fillId="0" borderId="0" xfId="0" applyFont="1" applyAlignment="1">
      <alignment horizontal="center" vertical="center"/>
    </xf>
    <xf numFmtId="43" fontId="10" fillId="2" borderId="6" xfId="1" applyFont="1" applyFill="1" applyBorder="1" applyAlignment="1" applyProtection="1">
      <alignment vertical="center"/>
    </xf>
    <xf numFmtId="0" fontId="8" fillId="0" borderId="0" xfId="0" applyFont="1" applyAlignment="1">
      <alignment horizontal="center" vertical="center" wrapText="1"/>
    </xf>
    <xf numFmtId="0" fontId="9" fillId="5" borderId="7" xfId="0" applyFont="1" applyFill="1" applyBorder="1" applyAlignment="1" applyProtection="1">
      <alignment horizontal="center" vertical="center" wrapText="1"/>
      <protection locked="0"/>
    </xf>
    <xf numFmtId="10" fontId="22" fillId="8" borderId="7" xfId="2" applyNumberFormat="1" applyFont="1" applyFill="1" applyBorder="1" applyAlignment="1" applyProtection="1">
      <alignment horizontal="center" vertical="center"/>
      <protection locked="0"/>
    </xf>
    <xf numFmtId="43" fontId="22" fillId="5" borderId="8" xfId="1" applyFont="1" applyFill="1" applyBorder="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9" fillId="5" borderId="12" xfId="0" applyFont="1" applyFill="1" applyBorder="1" applyAlignment="1">
      <alignment horizontal="center" vertical="center" wrapText="1"/>
    </xf>
    <xf numFmtId="43" fontId="22" fillId="5" borderId="13" xfId="1" applyFont="1" applyFill="1" applyBorder="1" applyAlignment="1" applyProtection="1">
      <alignment vertical="center"/>
    </xf>
    <xf numFmtId="43" fontId="22" fillId="5" borderId="8" xfId="1" applyFont="1" applyFill="1" applyBorder="1" applyAlignment="1" applyProtection="1">
      <alignment horizontal="center" vertical="center"/>
    </xf>
    <xf numFmtId="0" fontId="8" fillId="8" borderId="28" xfId="4" applyFont="1" applyFill="1" applyBorder="1" applyAlignment="1" applyProtection="1">
      <alignment horizontal="left" vertical="center"/>
      <protection locked="0"/>
    </xf>
    <xf numFmtId="0" fontId="15" fillId="2" borderId="22" xfId="0" applyFont="1" applyFill="1" applyBorder="1" applyAlignment="1">
      <alignment horizontal="center" wrapText="1"/>
    </xf>
    <xf numFmtId="0" fontId="15" fillId="2" borderId="23" xfId="0" applyFont="1" applyFill="1" applyBorder="1" applyAlignment="1">
      <alignment horizontal="center" wrapText="1"/>
    </xf>
    <xf numFmtId="0" fontId="15" fillId="2" borderId="24" xfId="0" applyFont="1" applyFill="1" applyBorder="1" applyAlignment="1">
      <alignment horizontal="center" wrapText="1"/>
    </xf>
    <xf numFmtId="0" fontId="8" fillId="8" borderId="25" xfId="0" applyFont="1" applyFill="1" applyBorder="1" applyAlignment="1">
      <alignment horizontal="left" vertical="center"/>
    </xf>
    <xf numFmtId="0" fontId="9" fillId="8" borderId="26" xfId="0" applyFont="1" applyFill="1" applyBorder="1" applyAlignment="1">
      <alignment horizontal="center" vertical="center" wrapText="1"/>
    </xf>
    <xf numFmtId="0" fontId="0" fillId="8" borderId="26" xfId="0" applyFill="1" applyBorder="1" applyAlignment="1">
      <alignment horizontal="center" vertical="center"/>
    </xf>
    <xf numFmtId="43" fontId="22" fillId="8" borderId="26" xfId="1" applyFont="1" applyFill="1" applyBorder="1" applyAlignment="1" applyProtection="1">
      <alignment vertical="center"/>
    </xf>
    <xf numFmtId="43" fontId="22" fillId="8" borderId="27" xfId="1" applyFont="1" applyFill="1" applyBorder="1" applyAlignment="1" applyProtection="1">
      <alignment vertical="center"/>
    </xf>
    <xf numFmtId="43" fontId="22" fillId="12" borderId="8" xfId="1" applyFont="1" applyFill="1" applyBorder="1" applyAlignment="1" applyProtection="1">
      <alignment vertical="center"/>
    </xf>
    <xf numFmtId="0" fontId="9" fillId="8" borderId="21" xfId="0" applyFont="1" applyFill="1" applyBorder="1" applyAlignment="1">
      <alignment horizontal="center" vertical="center" wrapText="1"/>
    </xf>
    <xf numFmtId="0" fontId="0" fillId="8" borderId="21" xfId="0" applyFill="1" applyBorder="1" applyAlignment="1">
      <alignment horizontal="center" vertical="center"/>
    </xf>
    <xf numFmtId="43" fontId="22" fillId="8" borderId="21" xfId="1" applyFont="1" applyFill="1" applyBorder="1" applyAlignment="1" applyProtection="1">
      <alignment vertical="center"/>
    </xf>
    <xf numFmtId="43" fontId="22" fillId="8" borderId="29" xfId="1" applyFont="1" applyFill="1" applyBorder="1" applyAlignment="1" applyProtection="1">
      <alignment vertical="center"/>
    </xf>
    <xf numFmtId="0" fontId="8" fillId="8" borderId="28" xfId="0" applyFont="1" applyFill="1" applyBorder="1" applyAlignment="1">
      <alignment horizontal="left" vertical="center" wrapText="1"/>
    </xf>
    <xf numFmtId="0" fontId="8" fillId="0" borderId="0" xfId="0" applyFont="1" applyProtection="1">
      <protection locked="0"/>
    </xf>
    <xf numFmtId="43" fontId="22" fillId="5" borderId="5" xfId="1" applyFont="1" applyFill="1" applyBorder="1" applyAlignment="1" applyProtection="1">
      <alignment vertical="center"/>
    </xf>
    <xf numFmtId="43" fontId="22" fillId="9" borderId="5" xfId="1" applyFont="1" applyFill="1" applyBorder="1" applyAlignment="1" applyProtection="1">
      <alignment vertical="center"/>
    </xf>
    <xf numFmtId="43" fontId="22" fillId="5" borderId="18" xfId="1" applyFont="1" applyFill="1" applyBorder="1" applyAlignment="1" applyProtection="1">
      <alignment vertical="center"/>
    </xf>
    <xf numFmtId="43" fontId="22" fillId="9" borderId="18" xfId="1" applyFont="1" applyFill="1" applyBorder="1" applyAlignment="1" applyProtection="1">
      <alignment vertical="center"/>
    </xf>
    <xf numFmtId="43" fontId="22" fillId="9" borderId="30" xfId="1" applyFont="1" applyFill="1" applyBorder="1" applyAlignment="1" applyProtection="1">
      <alignment vertical="center"/>
    </xf>
    <xf numFmtId="0" fontId="8" fillId="8" borderId="31" xfId="0" applyFont="1" applyFill="1" applyBorder="1" applyAlignment="1">
      <alignment horizontal="left" vertical="center"/>
    </xf>
    <xf numFmtId="43" fontId="22" fillId="8" borderId="32" xfId="1" applyFont="1" applyFill="1" applyBorder="1" applyAlignment="1" applyProtection="1">
      <alignment vertical="center"/>
    </xf>
    <xf numFmtId="43" fontId="22" fillId="9" borderId="8" xfId="1" applyFont="1" applyFill="1" applyBorder="1" applyAlignment="1" applyProtection="1">
      <alignment vertical="center"/>
    </xf>
    <xf numFmtId="43" fontId="22" fillId="9" borderId="41" xfId="1" applyFont="1" applyFill="1" applyBorder="1" applyAlignment="1" applyProtection="1">
      <alignment vertical="center"/>
    </xf>
    <xf numFmtId="0" fontId="7" fillId="0" borderId="0" xfId="0" applyFont="1" applyAlignment="1">
      <alignment horizontal="left"/>
    </xf>
    <xf numFmtId="0" fontId="8" fillId="0" borderId="40" xfId="4" applyFont="1" applyBorder="1" applyAlignment="1" applyProtection="1">
      <alignment horizontal="center"/>
      <protection locked="0"/>
    </xf>
    <xf numFmtId="0" fontId="8" fillId="0" borderId="0" xfId="4" applyFont="1" applyProtection="1">
      <protection locked="0"/>
    </xf>
    <xf numFmtId="9" fontId="7" fillId="0" borderId="43" xfId="2" applyFont="1" applyFill="1" applyBorder="1" applyProtection="1">
      <protection locked="0"/>
    </xf>
    <xf numFmtId="43" fontId="49" fillId="0" borderId="0" xfId="4" applyNumberFormat="1" applyFont="1" applyProtection="1">
      <protection locked="0"/>
    </xf>
    <xf numFmtId="0" fontId="8" fillId="0" borderId="0" xfId="0" applyFont="1" applyAlignment="1" applyProtection="1">
      <alignment horizontal="center" vertical="center"/>
      <protection locked="0"/>
    </xf>
    <xf numFmtId="0" fontId="21" fillId="0" borderId="0" xfId="0" applyFont="1" applyAlignment="1">
      <alignment horizontal="right" vertical="center"/>
    </xf>
    <xf numFmtId="0" fontId="7" fillId="0" borderId="42" xfId="4" applyBorder="1" applyAlignment="1">
      <alignment horizontal="center" wrapText="1"/>
    </xf>
    <xf numFmtId="0" fontId="7" fillId="0" borderId="42" xfId="4" applyBorder="1"/>
    <xf numFmtId="0" fontId="7" fillId="0" borderId="47" xfId="4" applyBorder="1" applyAlignment="1">
      <alignment wrapText="1"/>
    </xf>
    <xf numFmtId="43" fontId="7" fillId="9" borderId="48" xfId="1" applyFont="1" applyFill="1" applyBorder="1" applyProtection="1"/>
    <xf numFmtId="0" fontId="8" fillId="0" borderId="48" xfId="4" applyFont="1" applyBorder="1"/>
    <xf numFmtId="0" fontId="7" fillId="0" borderId="43" xfId="4" applyBorder="1"/>
    <xf numFmtId="43" fontId="7" fillId="9" borderId="49" xfId="1" applyFont="1" applyFill="1" applyBorder="1" applyProtection="1"/>
    <xf numFmtId="0" fontId="8" fillId="0" borderId="14" xfId="4" applyFont="1" applyBorder="1" applyAlignment="1">
      <alignment horizontal="center"/>
    </xf>
    <xf numFmtId="43" fontId="22" fillId="5" borderId="17" xfId="1" applyFont="1" applyFill="1" applyBorder="1" applyAlignment="1" applyProtection="1">
      <alignment vertical="center"/>
    </xf>
    <xf numFmtId="0" fontId="7" fillId="0" borderId="0" xfId="24"/>
    <xf numFmtId="43" fontId="7" fillId="0" borderId="0" xfId="1" applyProtection="1"/>
    <xf numFmtId="0" fontId="7" fillId="0" borderId="0" xfId="24" applyAlignment="1">
      <alignment horizontal="left" indent="1"/>
    </xf>
    <xf numFmtId="0" fontId="44" fillId="0" borderId="0" xfId="25"/>
    <xf numFmtId="0" fontId="15" fillId="2" borderId="10" xfId="0" applyFont="1" applyFill="1" applyBorder="1" applyAlignment="1" applyProtection="1">
      <alignment horizontal="center" wrapText="1"/>
      <protection locked="0"/>
    </xf>
    <xf numFmtId="9" fontId="7" fillId="0" borderId="7" xfId="2" applyFont="1" applyBorder="1" applyAlignment="1" applyProtection="1">
      <alignment horizontal="center" vertical="center"/>
      <protection locked="0"/>
    </xf>
    <xf numFmtId="9" fontId="7" fillId="0" borderId="14" xfId="2" applyFont="1" applyBorder="1" applyAlignment="1" applyProtection="1">
      <alignment horizontal="center" vertical="center"/>
      <protection locked="0"/>
    </xf>
    <xf numFmtId="0" fontId="9" fillId="7" borderId="33" xfId="0" applyFont="1" applyFill="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165" fontId="7" fillId="7" borderId="19" xfId="2" applyNumberFormat="1" applyFont="1" applyFill="1" applyBorder="1" applyAlignment="1" applyProtection="1">
      <alignment horizontal="center" vertical="center" wrapText="1"/>
      <protection locked="0"/>
    </xf>
    <xf numFmtId="0" fontId="9" fillId="7" borderId="19" xfId="0" applyFont="1" applyFill="1" applyBorder="1" applyAlignment="1" applyProtection="1">
      <alignment horizontal="center" vertical="center" wrapText="1"/>
      <protection locked="0"/>
    </xf>
    <xf numFmtId="0" fontId="0" fillId="7" borderId="34" xfId="0" applyFill="1" applyBorder="1" applyAlignment="1" applyProtection="1">
      <alignment horizontal="center" vertical="center"/>
      <protection locked="0"/>
    </xf>
    <xf numFmtId="43" fontId="10" fillId="2" borderId="6" xfId="1" applyFont="1" applyFill="1" applyBorder="1" applyAlignment="1" applyProtection="1">
      <alignment vertical="center"/>
      <protection locked="0"/>
    </xf>
    <xf numFmtId="9" fontId="0" fillId="0" borderId="14" xfId="2" applyFont="1" applyBorder="1" applyAlignment="1" applyProtection="1">
      <alignment horizontal="center" vertical="center"/>
      <protection locked="0"/>
    </xf>
    <xf numFmtId="0" fontId="8" fillId="0" borderId="40" xfId="4" applyFont="1" applyBorder="1" applyAlignment="1">
      <alignment horizontal="center"/>
    </xf>
    <xf numFmtId="0" fontId="8" fillId="0" borderId="0" xfId="4" applyFont="1" applyAlignment="1">
      <alignment horizontal="center"/>
    </xf>
    <xf numFmtId="43" fontId="7" fillId="0" borderId="48" xfId="1" applyFont="1" applyFill="1" applyBorder="1" applyProtection="1"/>
    <xf numFmtId="10" fontId="7" fillId="0" borderId="0" xfId="2" applyNumberFormat="1" applyFont="1" applyFill="1" applyBorder="1" applyProtection="1">
      <protection locked="0"/>
    </xf>
    <xf numFmtId="10" fontId="7" fillId="7" borderId="0" xfId="2" applyNumberFormat="1" applyFont="1" applyFill="1" applyBorder="1" applyProtection="1">
      <protection locked="0"/>
    </xf>
    <xf numFmtId="0" fontId="8" fillId="0" borderId="40" xfId="0" applyFont="1" applyBorder="1" applyAlignment="1" applyProtection="1">
      <alignment horizontal="center" wrapText="1"/>
      <protection locked="0"/>
    </xf>
    <xf numFmtId="0" fontId="8" fillId="0" borderId="0" xfId="0" applyFont="1" applyAlignment="1" applyProtection="1">
      <alignment horizontal="center" wrapText="1"/>
      <protection locked="0"/>
    </xf>
    <xf numFmtId="0" fontId="34" fillId="0" borderId="0" xfId="0" applyFont="1"/>
    <xf numFmtId="0" fontId="33" fillId="0" borderId="0" xfId="0" applyFont="1" applyAlignment="1" applyProtection="1">
      <alignment horizontal="center"/>
      <protection locked="0"/>
    </xf>
    <xf numFmtId="43" fontId="7" fillId="0" borderId="0" xfId="1"/>
    <xf numFmtId="43" fontId="26" fillId="0" borderId="0" xfId="1" applyFont="1" applyFill="1" applyAlignment="1" applyProtection="1">
      <alignment horizontal="center" vertical="center"/>
      <protection locked="0"/>
    </xf>
    <xf numFmtId="164" fontId="7" fillId="0" borderId="0" xfId="1" applyNumberFormat="1" applyFont="1" applyFill="1" applyAlignment="1" applyProtection="1">
      <alignment vertical="center"/>
      <protection locked="0"/>
    </xf>
    <xf numFmtId="173" fontId="7" fillId="0" borderId="7" xfId="1" applyNumberFormat="1" applyFont="1" applyFill="1" applyBorder="1" applyAlignment="1" applyProtection="1">
      <alignment vertical="center"/>
      <protection locked="0"/>
    </xf>
    <xf numFmtId="10" fontId="7" fillId="8" borderId="0" xfId="4" applyNumberFormat="1" applyFill="1" applyProtection="1">
      <protection locked="0"/>
    </xf>
    <xf numFmtId="0" fontId="7" fillId="8" borderId="14" xfId="4"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0" fontId="9" fillId="5" borderId="14" xfId="0" applyFont="1"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4" borderId="4" xfId="0" applyFill="1" applyBorder="1" applyAlignment="1">
      <alignment horizontal="center"/>
    </xf>
    <xf numFmtId="0" fontId="0" fillId="4" borderId="2" xfId="0" applyFill="1" applyBorder="1" applyAlignment="1">
      <alignment horizontal="center"/>
    </xf>
    <xf numFmtId="0" fontId="13" fillId="0" borderId="0" xfId="0" applyFont="1" applyAlignment="1">
      <alignment horizontal="center"/>
    </xf>
    <xf numFmtId="0" fontId="14" fillId="0" borderId="0" xfId="0" applyFont="1" applyAlignment="1">
      <alignment horizontal="center"/>
    </xf>
    <xf numFmtId="43" fontId="15" fillId="0" borderId="31" xfId="1" applyFont="1" applyFill="1" applyBorder="1" applyAlignment="1" applyProtection="1">
      <alignment horizontal="center"/>
      <protection locked="0"/>
    </xf>
    <xf numFmtId="43" fontId="15" fillId="0" borderId="21" xfId="1" applyFont="1" applyFill="1" applyBorder="1" applyAlignment="1" applyProtection="1">
      <alignment horizontal="center"/>
      <protection locked="0"/>
    </xf>
    <xf numFmtId="43" fontId="15" fillId="0" borderId="32" xfId="1" applyFont="1" applyFill="1" applyBorder="1" applyAlignment="1" applyProtection="1">
      <alignment horizontal="center"/>
      <protection locked="0"/>
    </xf>
    <xf numFmtId="14" fontId="15" fillId="0" borderId="31" xfId="0" applyNumberFormat="1" applyFont="1" applyBorder="1" applyAlignment="1" applyProtection="1">
      <alignment horizontal="center"/>
      <protection locked="0"/>
    </xf>
    <xf numFmtId="0" fontId="0" fillId="0" borderId="21" xfId="0" applyBorder="1" applyProtection="1">
      <protection locked="0"/>
    </xf>
    <xf numFmtId="0" fontId="0" fillId="0" borderId="32" xfId="0" applyBorder="1" applyProtection="1">
      <protection locked="0"/>
    </xf>
    <xf numFmtId="164" fontId="27" fillId="2" borderId="4" xfId="1" applyNumberFormat="1" applyFont="1" applyFill="1" applyBorder="1" applyAlignment="1" applyProtection="1">
      <alignment horizontal="center" vertical="center"/>
    </xf>
    <xf numFmtId="164" fontId="27" fillId="2" borderId="1" xfId="1" applyNumberFormat="1" applyFont="1" applyFill="1" applyBorder="1" applyAlignment="1" applyProtection="1">
      <alignment horizontal="center" vertical="center"/>
    </xf>
    <xf numFmtId="164" fontId="27" fillId="2" borderId="2" xfId="1" applyNumberFormat="1" applyFont="1" applyFill="1" applyBorder="1" applyAlignment="1" applyProtection="1">
      <alignment horizontal="center" vertical="center"/>
    </xf>
    <xf numFmtId="0" fontId="15" fillId="2" borderId="4"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3" fillId="0" borderId="0" xfId="0" applyFont="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20" fillId="6" borderId="4" xfId="0" applyFont="1" applyFill="1" applyBorder="1" applyAlignment="1">
      <alignment horizontal="center"/>
    </xf>
    <xf numFmtId="0" fontId="20" fillId="6" borderId="1" xfId="0" applyFont="1" applyFill="1" applyBorder="1" applyAlignment="1">
      <alignment horizontal="center"/>
    </xf>
    <xf numFmtId="0" fontId="20" fillId="6" borderId="2" xfId="0" applyFont="1" applyFill="1" applyBorder="1" applyAlignment="1">
      <alignment horizontal="center"/>
    </xf>
    <xf numFmtId="0" fontId="20" fillId="2" borderId="4" xfId="0" applyFont="1" applyFill="1" applyBorder="1" applyAlignment="1">
      <alignment horizontal="center"/>
    </xf>
    <xf numFmtId="0" fontId="20" fillId="2" borderId="1" xfId="0" applyFont="1" applyFill="1" applyBorder="1" applyAlignment="1">
      <alignment horizontal="center"/>
    </xf>
    <xf numFmtId="0" fontId="20" fillId="2" borderId="2" xfId="0" applyFont="1" applyFill="1" applyBorder="1" applyAlignment="1">
      <alignment horizontal="center"/>
    </xf>
    <xf numFmtId="0" fontId="8" fillId="8" borderId="31" xfId="4" applyFont="1" applyFill="1" applyBorder="1" applyAlignment="1">
      <alignment horizontal="center" vertical="center" wrapText="1"/>
    </xf>
    <xf numFmtId="0" fontId="8" fillId="8" borderId="21" xfId="4" applyFont="1" applyFill="1" applyBorder="1" applyAlignment="1">
      <alignment horizontal="center" vertical="center" wrapText="1"/>
    </xf>
    <xf numFmtId="0" fontId="8" fillId="8" borderId="29" xfId="4" applyFont="1" applyFill="1" applyBorder="1" applyAlignment="1">
      <alignment horizontal="center" vertical="center" wrapText="1"/>
    </xf>
    <xf numFmtId="0" fontId="20" fillId="2" borderId="4" xfId="4" applyFont="1" applyFill="1" applyBorder="1" applyAlignment="1">
      <alignment horizontal="center"/>
    </xf>
    <xf numFmtId="0" fontId="20" fillId="2" borderId="1" xfId="4" applyFont="1" applyFill="1" applyBorder="1" applyAlignment="1">
      <alignment horizontal="center"/>
    </xf>
    <xf numFmtId="0" fontId="20" fillId="2" borderId="2" xfId="4" applyFont="1" applyFill="1" applyBorder="1" applyAlignment="1">
      <alignment horizontal="center"/>
    </xf>
    <xf numFmtId="0" fontId="8" fillId="0" borderId="46" xfId="0" applyFont="1" applyBorder="1" applyAlignment="1" applyProtection="1">
      <alignment horizontal="center"/>
      <protection locked="0"/>
    </xf>
    <xf numFmtId="0" fontId="8" fillId="0" borderId="42" xfId="0" applyFont="1" applyBorder="1" applyAlignment="1" applyProtection="1">
      <alignment horizontal="center"/>
      <protection locked="0"/>
    </xf>
    <xf numFmtId="0" fontId="8" fillId="0" borderId="40" xfId="0" applyFont="1" applyBorder="1" applyAlignment="1" applyProtection="1">
      <alignment horizontal="center"/>
      <protection locked="0"/>
    </xf>
    <xf numFmtId="0" fontId="8" fillId="0" borderId="0" xfId="0" applyFont="1" applyAlignment="1" applyProtection="1">
      <alignment horizontal="center"/>
      <protection locked="0"/>
    </xf>
    <xf numFmtId="0" fontId="8" fillId="0" borderId="44" xfId="4" applyFont="1" applyBorder="1" applyAlignment="1">
      <alignment horizontal="center"/>
    </xf>
    <xf numFmtId="0" fontId="8" fillId="0" borderId="43" xfId="4" applyFont="1" applyBorder="1" applyAlignment="1">
      <alignment horizontal="center"/>
    </xf>
    <xf numFmtId="0" fontId="0" fillId="0" borderId="0" xfId="0" applyAlignment="1">
      <alignment horizontal="left" shrinkToFit="1"/>
    </xf>
    <xf numFmtId="0" fontId="8" fillId="0" borderId="40" xfId="0" applyFont="1" applyBorder="1" applyAlignment="1" applyProtection="1">
      <alignment horizontal="center" wrapText="1"/>
      <protection locked="0"/>
    </xf>
    <xf numFmtId="0" fontId="8" fillId="0" borderId="0" xfId="0" applyFont="1" applyAlignment="1" applyProtection="1">
      <alignment horizontal="center" wrapText="1"/>
      <protection locked="0"/>
    </xf>
    <xf numFmtId="0" fontId="10" fillId="2" borderId="4" xfId="0" applyFont="1" applyFill="1" applyBorder="1" applyAlignment="1">
      <alignment horizontal="center"/>
    </xf>
    <xf numFmtId="0" fontId="10" fillId="2" borderId="2" xfId="0" applyFont="1" applyFill="1" applyBorder="1" applyAlignment="1">
      <alignment horizontal="center"/>
    </xf>
    <xf numFmtId="0" fontId="38" fillId="0" borderId="0" xfId="12" applyFont="1" applyAlignment="1">
      <alignment horizontal="center" wrapText="1"/>
    </xf>
    <xf numFmtId="0" fontId="38" fillId="0" borderId="43" xfId="12" applyFont="1" applyBorder="1" applyAlignment="1">
      <alignment horizontal="center" wrapText="1"/>
    </xf>
    <xf numFmtId="0" fontId="7" fillId="0" borderId="42" xfId="4" applyBorder="1" applyAlignment="1">
      <alignment horizontal="center" wrapText="1"/>
    </xf>
    <xf numFmtId="0" fontId="38" fillId="0" borderId="42" xfId="12" applyFont="1" applyBorder="1" applyAlignment="1">
      <alignment horizontal="center" wrapText="1"/>
    </xf>
    <xf numFmtId="0" fontId="33" fillId="0" borderId="0" xfId="4" applyFont="1" applyAlignment="1">
      <alignment horizontal="center" wrapText="1"/>
    </xf>
    <xf numFmtId="0" fontId="20" fillId="2" borderId="40" xfId="0" applyFont="1" applyFill="1" applyBorder="1" applyAlignment="1">
      <alignment horizontal="center"/>
    </xf>
    <xf numFmtId="0" fontId="20" fillId="2" borderId="0" xfId="0" applyFont="1" applyFill="1" applyAlignment="1">
      <alignment horizontal="center"/>
    </xf>
    <xf numFmtId="0" fontId="8" fillId="0" borderId="0" xfId="4" applyFont="1" applyAlignment="1">
      <alignment horizontal="left"/>
    </xf>
    <xf numFmtId="0" fontId="7" fillId="0" borderId="0" xfId="4" applyAlignment="1">
      <alignment horizontal="left"/>
    </xf>
    <xf numFmtId="0" fontId="40" fillId="0" borderId="0" xfId="14" applyFont="1" applyAlignment="1">
      <alignment horizontal="justify" vertical="center"/>
    </xf>
    <xf numFmtId="0" fontId="35" fillId="0" borderId="39" xfId="4" applyFont="1" applyBorder="1" applyAlignment="1">
      <alignment horizontal="center"/>
    </xf>
    <xf numFmtId="0" fontId="7" fillId="0" borderId="39" xfId="4" applyBorder="1" applyAlignment="1">
      <alignment horizontal="center"/>
    </xf>
    <xf numFmtId="0" fontId="7" fillId="0" borderId="4" xfId="4" applyBorder="1" applyAlignment="1">
      <alignment horizontal="center"/>
    </xf>
    <xf numFmtId="0" fontId="7" fillId="0" borderId="2" xfId="4" applyBorder="1" applyAlignment="1">
      <alignment horizontal="center"/>
    </xf>
  </cellXfs>
  <cellStyles count="74">
    <cellStyle name="Comma" xfId="1" builtinId="3"/>
    <cellStyle name="Comma 2" xfId="5" xr:uid="{00000000-0005-0000-0000-000001000000}"/>
    <cellStyle name="Comma 2 2" xfId="26" xr:uid="{00000000-0005-0000-0000-000002000000}"/>
    <cellStyle name="Comma 2 3" xfId="27" xr:uid="{00000000-0005-0000-0000-000003000000}"/>
    <cellStyle name="Comma 3" xfId="6" xr:uid="{00000000-0005-0000-0000-000004000000}"/>
    <cellStyle name="Comma 3 2" xfId="28" xr:uid="{00000000-0005-0000-0000-000005000000}"/>
    <cellStyle name="Comma 3 3" xfId="29" xr:uid="{00000000-0005-0000-0000-000006000000}"/>
    <cellStyle name="Comma 4" xfId="30" xr:uid="{00000000-0005-0000-0000-000007000000}"/>
    <cellStyle name="Comma 5" xfId="31" xr:uid="{00000000-0005-0000-0000-000008000000}"/>
    <cellStyle name="Comma 5 2" xfId="72" xr:uid="{00000000-0005-0000-0000-000009000000}"/>
    <cellStyle name="Comma 6" xfId="32" xr:uid="{00000000-0005-0000-0000-00000A000000}"/>
    <cellStyle name="Comma 6 2" xfId="73" xr:uid="{00000000-0005-0000-0000-00000B000000}"/>
    <cellStyle name="Currency 2" xfId="7" xr:uid="{00000000-0005-0000-0000-00000C000000}"/>
    <cellStyle name="Currency 2 2" xfId="33" xr:uid="{00000000-0005-0000-0000-00000D000000}"/>
    <cellStyle name="Currency 2 3" xfId="34" xr:uid="{00000000-0005-0000-0000-00000E000000}"/>
    <cellStyle name="Currency 3" xfId="15" xr:uid="{00000000-0005-0000-0000-00000F000000}"/>
    <cellStyle name="Excel Built-in Comma" xfId="35" xr:uid="{00000000-0005-0000-0000-000010000000}"/>
    <cellStyle name="Excel Built-in Currency" xfId="36" xr:uid="{00000000-0005-0000-0000-000011000000}"/>
    <cellStyle name="Excel Built-in Percent" xfId="37" xr:uid="{00000000-0005-0000-0000-000012000000}"/>
    <cellStyle name="Heading" xfId="38" xr:uid="{00000000-0005-0000-0000-000013000000}"/>
    <cellStyle name="Heading1" xfId="39" xr:uid="{00000000-0005-0000-0000-000014000000}"/>
    <cellStyle name="Normal" xfId="0" builtinId="0"/>
    <cellStyle name="Normal 2" xfId="4" xr:uid="{00000000-0005-0000-0000-000016000000}"/>
    <cellStyle name="Normal 2 2" xfId="24" xr:uid="{00000000-0005-0000-0000-000017000000}"/>
    <cellStyle name="Normal 2 3" xfId="40" xr:uid="{00000000-0005-0000-0000-000018000000}"/>
    <cellStyle name="Normal 3" xfId="3" xr:uid="{00000000-0005-0000-0000-000019000000}"/>
    <cellStyle name="Normal 3 2" xfId="8" xr:uid="{00000000-0005-0000-0000-00001A000000}"/>
    <cellStyle name="Normal 3 2 2" xfId="41" xr:uid="{00000000-0005-0000-0000-00001B000000}"/>
    <cellStyle name="Normal 3 2 3" xfId="42" xr:uid="{00000000-0005-0000-0000-00001C000000}"/>
    <cellStyle name="Normal 3 3" xfId="43" xr:uid="{00000000-0005-0000-0000-00001D000000}"/>
    <cellStyle name="Normal 3 4" xfId="44" xr:uid="{00000000-0005-0000-0000-00001E000000}"/>
    <cellStyle name="Normal 4" xfId="9" xr:uid="{00000000-0005-0000-0000-00001F000000}"/>
    <cellStyle name="Normal 4 2" xfId="45" xr:uid="{00000000-0005-0000-0000-000020000000}"/>
    <cellStyle name="Normal 4 3" xfId="46" xr:uid="{00000000-0005-0000-0000-000021000000}"/>
    <cellStyle name="Normal 5" xfId="12" xr:uid="{00000000-0005-0000-0000-000022000000}"/>
    <cellStyle name="Normal 5 2" xfId="13" xr:uid="{00000000-0005-0000-0000-000023000000}"/>
    <cellStyle name="Normal 5 2 2" xfId="47" xr:uid="{00000000-0005-0000-0000-000024000000}"/>
    <cellStyle name="Normal 5 2 3" xfId="64" xr:uid="{00000000-0005-0000-0000-000025000000}"/>
    <cellStyle name="Normal 5 3" xfId="16" xr:uid="{00000000-0005-0000-0000-000026000000}"/>
    <cellStyle name="Normal 5 3 2" xfId="48" xr:uid="{00000000-0005-0000-0000-000027000000}"/>
    <cellStyle name="Normal 5 3 3" xfId="66" xr:uid="{00000000-0005-0000-0000-000028000000}"/>
    <cellStyle name="Normal 5 4" xfId="18" xr:uid="{00000000-0005-0000-0000-000029000000}"/>
    <cellStyle name="Normal 5 4 2" xfId="49" xr:uid="{00000000-0005-0000-0000-00002A000000}"/>
    <cellStyle name="Normal 5 4 3" xfId="68" xr:uid="{00000000-0005-0000-0000-00002B000000}"/>
    <cellStyle name="Normal 5 5" xfId="20" xr:uid="{00000000-0005-0000-0000-00002C000000}"/>
    <cellStyle name="Normal 5 5 2" xfId="50" xr:uid="{00000000-0005-0000-0000-00002D000000}"/>
    <cellStyle name="Normal 5 5 3" xfId="70" xr:uid="{00000000-0005-0000-0000-00002E000000}"/>
    <cellStyle name="Normal 5 6" xfId="22" xr:uid="{00000000-0005-0000-0000-00002F000000}"/>
    <cellStyle name="Normal 5 7" xfId="63" xr:uid="{00000000-0005-0000-0000-000030000000}"/>
    <cellStyle name="Normal 6" xfId="14" xr:uid="{00000000-0005-0000-0000-000031000000}"/>
    <cellStyle name="Normal 6 2" xfId="17" xr:uid="{00000000-0005-0000-0000-000032000000}"/>
    <cellStyle name="Normal 6 2 2" xfId="51" xr:uid="{00000000-0005-0000-0000-000033000000}"/>
    <cellStyle name="Normal 6 2 3" xfId="67" xr:uid="{00000000-0005-0000-0000-000034000000}"/>
    <cellStyle name="Normal 6 3" xfId="19" xr:uid="{00000000-0005-0000-0000-000035000000}"/>
    <cellStyle name="Normal 6 3 2" xfId="52" xr:uid="{00000000-0005-0000-0000-000036000000}"/>
    <cellStyle name="Normal 6 3 3" xfId="69" xr:uid="{00000000-0005-0000-0000-000037000000}"/>
    <cellStyle name="Normal 6 4" xfId="21" xr:uid="{00000000-0005-0000-0000-000038000000}"/>
    <cellStyle name="Normal 6 4 2" xfId="53" xr:uid="{00000000-0005-0000-0000-000039000000}"/>
    <cellStyle name="Normal 6 4 3" xfId="71" xr:uid="{00000000-0005-0000-0000-00003A000000}"/>
    <cellStyle name="Normal 6 5" xfId="54" xr:uid="{00000000-0005-0000-0000-00003B000000}"/>
    <cellStyle name="Normal 6 6" xfId="23" xr:uid="{00000000-0005-0000-0000-00003C000000}"/>
    <cellStyle name="Normal 6 7" xfId="65" xr:uid="{00000000-0005-0000-0000-00003D000000}"/>
    <cellStyle name="Normal 7" xfId="55" xr:uid="{00000000-0005-0000-0000-00003E000000}"/>
    <cellStyle name="Normal 8" xfId="25" xr:uid="{00000000-0005-0000-0000-00003F000000}"/>
    <cellStyle name="Percent" xfId="2" builtinId="5"/>
    <cellStyle name="Percent 2" xfId="10" xr:uid="{00000000-0005-0000-0000-000041000000}"/>
    <cellStyle name="Percent 2 2" xfId="56" xr:uid="{00000000-0005-0000-0000-000042000000}"/>
    <cellStyle name="Percent 2 3" xfId="57" xr:uid="{00000000-0005-0000-0000-000043000000}"/>
    <cellStyle name="Percent 3" xfId="11" xr:uid="{00000000-0005-0000-0000-000044000000}"/>
    <cellStyle name="Percent 3 2" xfId="58" xr:uid="{00000000-0005-0000-0000-000045000000}"/>
    <cellStyle name="Percent 3 3" xfId="59" xr:uid="{00000000-0005-0000-0000-000046000000}"/>
    <cellStyle name="Percent 4" xfId="60" xr:uid="{00000000-0005-0000-0000-000047000000}"/>
    <cellStyle name="Result" xfId="61" xr:uid="{00000000-0005-0000-0000-000048000000}"/>
    <cellStyle name="Result2" xfId="62" xr:uid="{00000000-0005-0000-0000-00004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trlProps/ctrlProp1.xml><?xml version="1.0" encoding="utf-8"?>
<formControlPr xmlns="http://schemas.microsoft.com/office/spreadsheetml/2009/9/main" objectType="Drop" dropLines="27" dropStyle="combo" dx="16" fmlaLink="'CNSWFL Use Only'!$B$2" fmlaRange="'Agencies C20'!$E$2:$E$41" sel="11" val="10"/>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fmlaLink="'CNSWFL Use Only'!$B$10"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48</xdr:row>
      <xdr:rowOff>0</xdr:rowOff>
    </xdr:from>
    <xdr:ext cx="6334125" cy="316682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12334875"/>
          <a:ext cx="6334125" cy="316682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rtl="0"/>
          <a:endParaRPr lang="en-US" sz="1100" b="1" i="0" u="sng">
            <a:solidFill>
              <a:schemeClr val="tx1"/>
            </a:solidFill>
            <a:latin typeface="+mn-lt"/>
            <a:ea typeface="+mn-ea"/>
            <a:cs typeface="+mn-cs"/>
          </a:endParaRPr>
        </a:p>
        <a:p>
          <a:pPr rtl="0"/>
          <a:endParaRPr lang="en-US" sz="1100" b="0" i="0">
            <a:solidFill>
              <a:schemeClr val="tx1"/>
            </a:solidFill>
            <a:latin typeface="Arial" pitchFamily="34" charset="0"/>
            <a:ea typeface="+mn-ea"/>
            <a:cs typeface="Arial" pitchFamily="34" charset="0"/>
          </a:endParaRPr>
        </a:p>
        <a:p>
          <a:pPr rtl="0"/>
          <a:endParaRPr lang="en-US" sz="1100" b="0" i="0">
            <a:solidFill>
              <a:schemeClr val="tx1"/>
            </a:solidFill>
            <a:latin typeface="Arial" pitchFamily="34" charset="0"/>
            <a:ea typeface="+mn-ea"/>
            <a:cs typeface="Arial" pitchFamily="34" charset="0"/>
          </a:endParaRPr>
        </a:p>
        <a:p>
          <a:pPr rtl="0"/>
          <a:endParaRPr lang="en-US" sz="1200">
            <a:latin typeface="Arial" pitchFamily="34" charset="0"/>
            <a:cs typeface="Arial" pitchFamily="34" charset="0"/>
          </a:endParaRPr>
        </a:p>
        <a:p>
          <a:pPr rtl="0"/>
          <a:endParaRPr lang="en-US" sz="1100" b="0" i="0">
            <a:solidFill>
              <a:schemeClr val="tx1"/>
            </a:solidFill>
            <a:latin typeface="Arial" pitchFamily="34" charset="0"/>
            <a:ea typeface="+mn-ea"/>
            <a:cs typeface="Arial" pitchFamily="34" charset="0"/>
          </a:endParaRPr>
        </a:p>
        <a:p>
          <a:pPr rtl="0"/>
          <a:endParaRPr lang="en-US" sz="1200" b="0" i="0" u="sng">
            <a:solidFill>
              <a:sysClr val="windowText" lastClr="000000"/>
            </a:solidFill>
            <a:latin typeface="Arial" pitchFamily="34" charset="0"/>
            <a:ea typeface="+mn-ea"/>
            <a:cs typeface="Arial" pitchFamily="34" charset="0"/>
          </a:endParaRPr>
        </a:p>
        <a:p>
          <a:pPr rtl="0"/>
          <a:endParaRPr lang="en-US" sz="1200" b="0" i="0">
            <a:solidFill>
              <a:sysClr val="windowText" lastClr="000000"/>
            </a:solidFill>
            <a:latin typeface="Arial" pitchFamily="34" charset="0"/>
            <a:ea typeface="+mn-ea"/>
            <a:cs typeface="Arial" pitchFamily="34" charset="0"/>
          </a:endParaRPr>
        </a:p>
        <a:p>
          <a:pPr rtl="0"/>
          <a:endParaRPr lang="en-US" sz="1100" b="0" i="0" u="sng">
            <a:solidFill>
              <a:schemeClr val="tx1"/>
            </a:solidFill>
            <a:latin typeface="Arial" pitchFamily="34" charset="0"/>
            <a:ea typeface="+mn-ea"/>
            <a:cs typeface="Arial" pitchFamily="34" charset="0"/>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endParaRPr lang="en-US" sz="1100"/>
        </a:p>
      </xdr:txBody>
    </xdr:sp>
    <xdr:clientData/>
  </xdr:oneCellAnchor>
  <xdr:twoCellAnchor editAs="oneCell">
    <xdr:from>
      <xdr:col>0</xdr:col>
      <xdr:colOff>38100</xdr:colOff>
      <xdr:row>1</xdr:row>
      <xdr:rowOff>9525</xdr:rowOff>
    </xdr:from>
    <xdr:to>
      <xdr:col>5</xdr:col>
      <xdr:colOff>294761</xdr:colOff>
      <xdr:row>4</xdr:row>
      <xdr:rowOff>86198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38100" y="247650"/>
          <a:ext cx="2809361" cy="79104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1</xdr:col>
      <xdr:colOff>1761611</xdr:colOff>
      <xdr:row>5</xdr:row>
      <xdr:rowOff>143348</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47625" y="161925"/>
          <a:ext cx="2809361" cy="79104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142875</xdr:rowOff>
    </xdr:from>
    <xdr:to>
      <xdr:col>1</xdr:col>
      <xdr:colOff>1790186</xdr:colOff>
      <xdr:row>5</xdr:row>
      <xdr:rowOff>124298</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stretch>
          <a:fillRect/>
        </a:stretch>
      </xdr:blipFill>
      <xdr:spPr>
        <a:xfrm>
          <a:off x="76200" y="142875"/>
          <a:ext cx="2809361" cy="79104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57150</xdr:colOff>
      <xdr:row>0</xdr:row>
      <xdr:rowOff>152400</xdr:rowOff>
    </xdr:from>
    <xdr:to>
      <xdr:col>1</xdr:col>
      <xdr:colOff>1771136</xdr:colOff>
      <xdr:row>5</xdr:row>
      <xdr:rowOff>133823</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57150" y="152400"/>
          <a:ext cx="2809361" cy="79104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0</xdr:row>
      <xdr:rowOff>123825</xdr:rowOff>
    </xdr:from>
    <xdr:to>
      <xdr:col>1</xdr:col>
      <xdr:colOff>1771136</xdr:colOff>
      <xdr:row>5</xdr:row>
      <xdr:rowOff>105248</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57150" y="123825"/>
          <a:ext cx="2809361" cy="79104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114300</xdr:colOff>
      <xdr:row>0</xdr:row>
      <xdr:rowOff>142875</xdr:rowOff>
    </xdr:from>
    <xdr:to>
      <xdr:col>1</xdr:col>
      <xdr:colOff>1828286</xdr:colOff>
      <xdr:row>5</xdr:row>
      <xdr:rowOff>124298</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114300" y="142875"/>
          <a:ext cx="2809361" cy="79104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1809236</xdr:colOff>
      <xdr:row>5</xdr:row>
      <xdr:rowOff>76673</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95250" y="95250"/>
          <a:ext cx="2809361" cy="79104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85725</xdr:colOff>
      <xdr:row>0</xdr:row>
      <xdr:rowOff>123825</xdr:rowOff>
    </xdr:from>
    <xdr:to>
      <xdr:col>1</xdr:col>
      <xdr:colOff>1799711</xdr:colOff>
      <xdr:row>5</xdr:row>
      <xdr:rowOff>105248</xdr:rowOff>
    </xdr:to>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
        <a:stretch>
          <a:fillRect/>
        </a:stretch>
      </xdr:blipFill>
      <xdr:spPr>
        <a:xfrm>
          <a:off x="85725" y="123825"/>
          <a:ext cx="2809361" cy="79104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104775</xdr:colOff>
      <xdr:row>0</xdr:row>
      <xdr:rowOff>133350</xdr:rowOff>
    </xdr:from>
    <xdr:to>
      <xdr:col>1</xdr:col>
      <xdr:colOff>1818761</xdr:colOff>
      <xdr:row>5</xdr:row>
      <xdr:rowOff>114773</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stretch>
          <a:fillRect/>
        </a:stretch>
      </xdr:blipFill>
      <xdr:spPr>
        <a:xfrm>
          <a:off x="104775" y="133350"/>
          <a:ext cx="2809361" cy="79104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57150</xdr:colOff>
      <xdr:row>0</xdr:row>
      <xdr:rowOff>161925</xdr:rowOff>
    </xdr:from>
    <xdr:to>
      <xdr:col>1</xdr:col>
      <xdr:colOff>2256911</xdr:colOff>
      <xdr:row>5</xdr:row>
      <xdr:rowOff>473</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stretch>
          <a:fillRect/>
        </a:stretch>
      </xdr:blipFill>
      <xdr:spPr>
        <a:xfrm>
          <a:off x="57150" y="161925"/>
          <a:ext cx="2809361" cy="79104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0</xdr:row>
      <xdr:rowOff>123825</xdr:rowOff>
    </xdr:from>
    <xdr:to>
      <xdr:col>5</xdr:col>
      <xdr:colOff>523361</xdr:colOff>
      <xdr:row>4</xdr:row>
      <xdr:rowOff>267173</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stretch>
          <a:fillRect/>
        </a:stretch>
      </xdr:blipFill>
      <xdr:spPr>
        <a:xfrm>
          <a:off x="76200" y="123825"/>
          <a:ext cx="2809361" cy="791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504825</xdr:colOff>
          <xdr:row>11</xdr:row>
          <xdr:rowOff>219075</xdr:rowOff>
        </xdr:from>
        <xdr:to>
          <xdr:col>11</xdr:col>
          <xdr:colOff>180975</xdr:colOff>
          <xdr:row>13</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28</xdr:row>
          <xdr:rowOff>104775</xdr:rowOff>
        </xdr:from>
        <xdr:to>
          <xdr:col>5</xdr:col>
          <xdr:colOff>428625</xdr:colOff>
          <xdr:row>30</xdr:row>
          <xdr:rowOff>142875</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371475</xdr:colOff>
          <xdr:row>28</xdr:row>
          <xdr:rowOff>161925</xdr:rowOff>
        </xdr:from>
        <xdr:to>
          <xdr:col>3</xdr:col>
          <xdr:colOff>152400</xdr:colOff>
          <xdr:row>29</xdr:row>
          <xdr:rowOff>104775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solidFill>
              <a:srgbClr val="AFC6FF"/>
            </a:solidFill>
            <a:ln>
              <a:noFill/>
            </a:ln>
            <a:extLst>
              <a:ext uri="{91240B29-F687-4F45-9708-019B960494DF}">
                <a14:hiddenLine w="9525">
                  <a:solidFill>
                    <a:srgbClr val="660066" mc:Ignorable="a14" a14:legacySpreadsheetColorIndex="28"/>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371475</xdr:colOff>
          <xdr:row>29</xdr:row>
          <xdr:rowOff>123825</xdr:rowOff>
        </xdr:from>
        <xdr:to>
          <xdr:col>3</xdr:col>
          <xdr:colOff>219075</xdr:colOff>
          <xdr:row>30</xdr:row>
          <xdr:rowOff>66675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solidFill>
              <a:srgbClr val="AFC6FF"/>
            </a:solidFill>
            <a:ln>
              <a:noFill/>
            </a:ln>
            <a:extLst>
              <a:ext uri="{91240B29-F687-4F45-9708-019B960494DF}">
                <a14:hiddenLine w="9525">
                  <a:solidFill>
                    <a:srgbClr val="660066" mc:Ignorable="a14" a14:legacySpreadsheetColorIndex="28"/>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Resubmitted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28</xdr:row>
          <xdr:rowOff>161925</xdr:rowOff>
        </xdr:from>
        <xdr:to>
          <xdr:col>5</xdr:col>
          <xdr:colOff>371475</xdr:colOff>
          <xdr:row>29</xdr:row>
          <xdr:rowOff>104775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solidFill>
              <a:srgbClr val="AFC6FF"/>
            </a:solidFill>
            <a:ln>
              <a:noFill/>
            </a:ln>
            <a:extLst>
              <a:ext uri="{91240B29-F687-4F45-9708-019B960494DF}">
                <a14:hiddenLine w="9525">
                  <a:solidFill>
                    <a:srgbClr val="660066" mc:Ignorable="a14" a14:legacySpreadsheetColorIndex="28"/>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29</xdr:row>
          <xdr:rowOff>123825</xdr:rowOff>
        </xdr:from>
        <xdr:to>
          <xdr:col>5</xdr:col>
          <xdr:colOff>371475</xdr:colOff>
          <xdr:row>30</xdr:row>
          <xdr:rowOff>66675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solidFill>
              <a:srgbClr val="AFC6FF"/>
            </a:solidFill>
            <a:ln>
              <a:noFill/>
            </a:ln>
            <a:extLst>
              <a:ext uri="{91240B29-F687-4F45-9708-019B960494DF}">
                <a14:hiddenLine w="9525">
                  <a:solidFill>
                    <a:srgbClr val="660066" mc:Ignorable="a14" a14:legacySpreadsheetColorIndex="28"/>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a:t>
              </a:r>
            </a:p>
          </xdr:txBody>
        </xdr:sp>
        <xdr:clientData/>
      </xdr:twoCellAnchor>
    </mc:Choice>
    <mc:Fallback/>
  </mc:AlternateContent>
  <xdr:twoCellAnchor editAs="oneCell">
    <xdr:from>
      <xdr:col>0</xdr:col>
      <xdr:colOff>67190</xdr:colOff>
      <xdr:row>0</xdr:row>
      <xdr:rowOff>54343</xdr:rowOff>
    </xdr:from>
    <xdr:to>
      <xdr:col>4</xdr:col>
      <xdr:colOff>209550</xdr:colOff>
      <xdr:row>3</xdr:row>
      <xdr:rowOff>23735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67190" y="54343"/>
          <a:ext cx="2428360" cy="6837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2228336</xdr:colOff>
      <xdr:row>3</xdr:row>
      <xdr:rowOff>143348</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47625" y="304800"/>
          <a:ext cx="2809361" cy="7910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0</xdr:row>
      <xdr:rowOff>133350</xdr:rowOff>
    </xdr:from>
    <xdr:to>
      <xdr:col>2</xdr:col>
      <xdr:colOff>685286</xdr:colOff>
      <xdr:row>5</xdr:row>
      <xdr:rowOff>9998</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stretch>
          <a:fillRect/>
        </a:stretch>
      </xdr:blipFill>
      <xdr:spPr>
        <a:xfrm>
          <a:off x="85725" y="133350"/>
          <a:ext cx="2809361" cy="7910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1</xdr:row>
      <xdr:rowOff>0</xdr:rowOff>
    </xdr:from>
    <xdr:to>
      <xdr:col>2</xdr:col>
      <xdr:colOff>2256911</xdr:colOff>
      <xdr:row>4</xdr:row>
      <xdr:rowOff>76673</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76200" y="238125"/>
          <a:ext cx="2809361" cy="7910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1</xdr:row>
      <xdr:rowOff>0</xdr:rowOff>
    </xdr:from>
    <xdr:to>
      <xdr:col>2</xdr:col>
      <xdr:colOff>2237861</xdr:colOff>
      <xdr:row>4</xdr:row>
      <xdr:rowOff>76673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57150" y="238125"/>
          <a:ext cx="2809361" cy="7910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1</xdr:row>
      <xdr:rowOff>9525</xdr:rowOff>
    </xdr:from>
    <xdr:to>
      <xdr:col>1</xdr:col>
      <xdr:colOff>1780661</xdr:colOff>
      <xdr:row>5</xdr:row>
      <xdr:rowOff>152873</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a:stretch>
          <a:fillRect/>
        </a:stretch>
      </xdr:blipFill>
      <xdr:spPr>
        <a:xfrm>
          <a:off x="66675" y="171450"/>
          <a:ext cx="2809361" cy="7910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114300</xdr:colOff>
      <xdr:row>0</xdr:row>
      <xdr:rowOff>142875</xdr:rowOff>
    </xdr:from>
    <xdr:to>
      <xdr:col>1</xdr:col>
      <xdr:colOff>1828286</xdr:colOff>
      <xdr:row>5</xdr:row>
      <xdr:rowOff>95723</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114300" y="142875"/>
          <a:ext cx="2809361" cy="79104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1</xdr:col>
      <xdr:colOff>1799711</xdr:colOff>
      <xdr:row>5</xdr:row>
      <xdr:rowOff>67148</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85725" y="85725"/>
          <a:ext cx="2809361" cy="791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04%20Budget\HHS\Governor's%20Briefing%20Sheet%20DC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cdata\users\My%20Documents\TonyBill\New%20Allocation%20Formula\DEMOW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l Gov Decisions"/>
      <sheetName val="11-12 Gov brief decisions"/>
      <sheetName val="11-3 DA brief decisions"/>
      <sheetName val="10-1 Regier meeting"/>
      <sheetName val="10-31 decisions"/>
      <sheetName val="10-28 DA brief decisions"/>
      <sheetName val="Scooter (5)- 4th DA Brief 10-28"/>
      <sheetName val="Scooter(4) - 3rd DA Brief 10-17"/>
      <sheetName val="Scooter (3) - 2nd DA Brief"/>
      <sheetName val="Scooter (2) - updated DCF sheet"/>
      <sheetName val="Scooter - 1st DA brief"/>
      <sheetName val="Leg Briefing"/>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Rollup"/>
      <sheetName val="Historical Data"/>
      <sheetName val="Summary"/>
      <sheetName val="Allocation Summary"/>
      <sheetName val="Adjustment-Investigation"/>
      <sheetName val="Adjust-Rate of ES Place"/>
      <sheetName val="Adjustment-ES LOS"/>
      <sheetName val="Adjustment-ES Day Cost"/>
      <sheetName val="Adjust-Rate of FC Place"/>
      <sheetName val="Adjustment-FC LOS"/>
      <sheetName val="Adjustment-FC Day Cost"/>
      <sheetName val="Adjust-Rate of RGC Place"/>
      <sheetName val="Adjustment-RGC LOS"/>
      <sheetName val="Adjustment-RGC Day Cost"/>
    </sheetNames>
    <sheetDataSet>
      <sheetData sheetId="0" refreshError="1">
        <row r="2">
          <cell r="C2" t="str">
            <v>FY 01/02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1"/>
  <sheetViews>
    <sheetView showFormulas="1" workbookViewId="0">
      <selection activeCell="A35" sqref="A35"/>
    </sheetView>
  </sheetViews>
  <sheetFormatPr defaultRowHeight="12.75" x14ac:dyDescent="0.2"/>
  <cols>
    <col min="1" max="1" width="26.85546875" customWidth="1"/>
    <col min="2" max="2" width="35.140625" customWidth="1"/>
    <col min="4" max="4" width="9.140625" style="1"/>
    <col min="5" max="5" width="15" customWidth="1"/>
    <col min="6" max="6" width="18.5703125" bestFit="1" customWidth="1"/>
  </cols>
  <sheetData>
    <row r="1" spans="1:6" ht="13.5" thickBot="1" x14ac:dyDescent="0.25">
      <c r="A1" s="352" t="s">
        <v>19</v>
      </c>
      <c r="B1" s="353"/>
      <c r="D1" s="9" t="s">
        <v>14</v>
      </c>
      <c r="E1" s="8" t="s">
        <v>18</v>
      </c>
      <c r="F1" s="13" t="s">
        <v>106</v>
      </c>
    </row>
    <row r="2" spans="1:6" ht="13.5" thickBot="1" x14ac:dyDescent="0.25">
      <c r="A2" s="10" t="s">
        <v>17</v>
      </c>
      <c r="B2" s="7">
        <v>11</v>
      </c>
      <c r="D2" s="1">
        <v>1</v>
      </c>
      <c r="E2" t="s">
        <v>22</v>
      </c>
      <c r="F2" t="s">
        <v>24</v>
      </c>
    </row>
    <row r="3" spans="1:6" x14ac:dyDescent="0.2">
      <c r="A3" s="3" t="s">
        <v>28</v>
      </c>
      <c r="B3" s="8">
        <f>VLOOKUP($B$2,'Agencies C20'!A:D,2,FALSE)</f>
        <v>0</v>
      </c>
      <c r="D3" s="1">
        <v>2</v>
      </c>
      <c r="E3" t="s">
        <v>23</v>
      </c>
      <c r="F3" t="s">
        <v>25</v>
      </c>
    </row>
    <row r="4" spans="1:6" x14ac:dyDescent="0.2">
      <c r="A4" s="3" t="s">
        <v>29</v>
      </c>
      <c r="B4" s="8">
        <f>VLOOKUP($B$2,'Agencies C20'!A:D,4,FALSE)</f>
        <v>0</v>
      </c>
      <c r="D4" s="1">
        <v>3</v>
      </c>
      <c r="F4" t="s">
        <v>26</v>
      </c>
    </row>
    <row r="5" spans="1:6" x14ac:dyDescent="0.2">
      <c r="A5" s="3" t="s">
        <v>30</v>
      </c>
      <c r="B5" s="8">
        <f>VLOOKUP($B$2,'Agencies C20'!A:D,3,FALSE)</f>
        <v>0</v>
      </c>
      <c r="D5" s="1">
        <v>4</v>
      </c>
      <c r="F5" t="s">
        <v>27</v>
      </c>
    </row>
    <row r="6" spans="1:6" ht="13.5" thickBot="1" x14ac:dyDescent="0.25">
      <c r="A6" s="3"/>
    </row>
    <row r="7" spans="1:6" ht="13.5" thickBot="1" x14ac:dyDescent="0.25">
      <c r="A7" s="11" t="s">
        <v>20</v>
      </c>
      <c r="B7" s="7">
        <v>1</v>
      </c>
    </row>
    <row r="8" spans="1:6" x14ac:dyDescent="0.2">
      <c r="A8" s="3" t="s">
        <v>31</v>
      </c>
      <c r="B8" s="8" t="str">
        <f>VLOOKUP(B7,D:E,2,FALSE)</f>
        <v>Existing Agency</v>
      </c>
    </row>
    <row r="9" spans="1:6" ht="13.5" thickBot="1" x14ac:dyDescent="0.25">
      <c r="A9" s="3"/>
    </row>
    <row r="10" spans="1:6" ht="13.5" thickBot="1" x14ac:dyDescent="0.25">
      <c r="A10" s="10" t="s">
        <v>21</v>
      </c>
      <c r="B10" s="7">
        <v>1</v>
      </c>
    </row>
    <row r="11" spans="1:6" x14ac:dyDescent="0.2">
      <c r="A11" s="3" t="s">
        <v>32</v>
      </c>
      <c r="B11" s="8" t="str">
        <f>VLOOKUP(B10,D:F,3,FALSE)</f>
        <v>Original</v>
      </c>
    </row>
  </sheetData>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2:I63"/>
  <sheetViews>
    <sheetView topLeftCell="A15" zoomScaleNormal="100" workbookViewId="0">
      <selection activeCell="B26" sqref="B26"/>
    </sheetView>
  </sheetViews>
  <sheetFormatPr defaultColWidth="9.140625" defaultRowHeight="12.75" x14ac:dyDescent="0.2"/>
  <cols>
    <col min="1" max="1" width="16.42578125" style="126" customWidth="1"/>
    <col min="2" max="2" width="29.5703125" style="126" customWidth="1"/>
    <col min="3" max="3" width="10.140625" style="126" customWidth="1"/>
    <col min="4" max="4" width="12" style="126" bestFit="1" customWidth="1"/>
    <col min="5" max="5" width="11.42578125" style="126" customWidth="1"/>
    <col min="6" max="6" width="17.5703125" style="126" customWidth="1"/>
    <col min="7" max="7" width="11.140625" style="126" hidden="1" customWidth="1"/>
    <col min="8" max="16384" width="9.140625" style="126"/>
  </cols>
  <sheetData>
    <row r="2" spans="1:6" x14ac:dyDescent="0.2">
      <c r="A2"/>
      <c r="B2"/>
      <c r="C2" s="1"/>
      <c r="D2"/>
      <c r="E2"/>
      <c r="F2" s="2">
        <f>'Program Annual Budget'!$D$6</f>
        <v>0</v>
      </c>
    </row>
    <row r="3" spans="1:6" x14ac:dyDescent="0.2">
      <c r="A3"/>
      <c r="B3"/>
      <c r="C3" s="1"/>
      <c r="D3"/>
      <c r="E3"/>
      <c r="F3" s="2">
        <f>'Program Annual Budget'!$D$7</f>
        <v>0</v>
      </c>
    </row>
    <row r="4" spans="1:6" x14ac:dyDescent="0.2">
      <c r="A4"/>
      <c r="B4"/>
      <c r="C4" s="1"/>
      <c r="D4"/>
      <c r="E4"/>
      <c r="F4" s="2">
        <f>'Program Annual Budget'!$D$8</f>
        <v>0</v>
      </c>
    </row>
    <row r="5" spans="1:6" x14ac:dyDescent="0.2">
      <c r="A5"/>
      <c r="B5"/>
      <c r="C5"/>
      <c r="D5"/>
      <c r="E5"/>
      <c r="F5"/>
    </row>
    <row r="6" spans="1:6" x14ac:dyDescent="0.2">
      <c r="A6"/>
      <c r="B6"/>
      <c r="C6"/>
      <c r="D6"/>
      <c r="E6"/>
      <c r="F6" s="2" t="str">
        <f>"Budget Version - "&amp;'Program Annual Budget'!$G$9</f>
        <v>Budget Version - Original</v>
      </c>
    </row>
    <row r="7" spans="1:6" x14ac:dyDescent="0.2">
      <c r="A7"/>
      <c r="B7"/>
      <c r="C7"/>
      <c r="D7"/>
      <c r="E7"/>
      <c r="F7" s="12">
        <f>'Program Annual Budget'!$H$9</f>
        <v>0</v>
      </c>
    </row>
    <row r="8" spans="1:6" ht="13.5" thickBot="1" x14ac:dyDescent="0.25">
      <c r="A8"/>
      <c r="B8"/>
      <c r="C8"/>
      <c r="D8"/>
      <c r="E8"/>
      <c r="F8"/>
    </row>
    <row r="9" spans="1:6" ht="21" thickBot="1" x14ac:dyDescent="0.35">
      <c r="A9" s="381" t="s">
        <v>45</v>
      </c>
      <c r="B9" s="382"/>
      <c r="C9" s="382"/>
      <c r="D9" s="382"/>
      <c r="E9" s="382"/>
      <c r="F9" s="383"/>
    </row>
    <row r="10" spans="1:6" x14ac:dyDescent="0.2">
      <c r="A10" s="262"/>
      <c r="B10"/>
      <c r="C10"/>
      <c r="D10"/>
      <c r="E10"/>
      <c r="F10"/>
    </row>
    <row r="11" spans="1:6" x14ac:dyDescent="0.2">
      <c r="A11" s="3" t="s">
        <v>44</v>
      </c>
      <c r="B11" s="3"/>
      <c r="C11" s="3"/>
      <c r="D11"/>
      <c r="E11"/>
      <c r="F11"/>
    </row>
    <row r="12" spans="1:6" x14ac:dyDescent="0.2">
      <c r="A12" s="263" t="s">
        <v>88</v>
      </c>
      <c r="B12" s="263"/>
      <c r="C12" s="263"/>
      <c r="D12"/>
      <c r="E12"/>
      <c r="F12"/>
    </row>
    <row r="13" spans="1:6" x14ac:dyDescent="0.2">
      <c r="A13" s="262" t="s">
        <v>328</v>
      </c>
      <c r="B13" s="3"/>
      <c r="C13" s="3"/>
      <c r="D13"/>
      <c r="E13"/>
      <c r="F13"/>
    </row>
    <row r="14" spans="1:6" x14ac:dyDescent="0.2">
      <c r="A14" s="262" t="s">
        <v>300</v>
      </c>
      <c r="B14"/>
      <c r="C14"/>
      <c r="D14"/>
      <c r="E14"/>
      <c r="F14"/>
    </row>
    <row r="15" spans="1:6" x14ac:dyDescent="0.2">
      <c r="A15" s="262" t="s">
        <v>301</v>
      </c>
      <c r="B15"/>
      <c r="C15"/>
      <c r="D15"/>
      <c r="E15"/>
      <c r="F15"/>
    </row>
    <row r="16" spans="1:6" x14ac:dyDescent="0.2">
      <c r="A16" s="262" t="s">
        <v>302</v>
      </c>
      <c r="B16"/>
      <c r="C16"/>
      <c r="D16"/>
      <c r="E16"/>
      <c r="F16"/>
    </row>
    <row r="17" spans="1:9" x14ac:dyDescent="0.2">
      <c r="A17" s="262" t="s">
        <v>270</v>
      </c>
      <c r="B17"/>
      <c r="C17"/>
      <c r="D17"/>
      <c r="E17"/>
      <c r="F17"/>
    </row>
    <row r="18" spans="1:9" x14ac:dyDescent="0.2">
      <c r="A18" s="262"/>
      <c r="B18"/>
      <c r="C18"/>
      <c r="D18"/>
      <c r="E18"/>
      <c r="F18"/>
    </row>
    <row r="19" spans="1:9" x14ac:dyDescent="0.2">
      <c r="A19" s="264" t="s">
        <v>102</v>
      </c>
      <c r="B19" s="264"/>
      <c r="C19" s="264"/>
      <c r="D19" s="264"/>
      <c r="E19" s="264"/>
      <c r="F19" s="264"/>
      <c r="G19" s="294"/>
    </row>
    <row r="20" spans="1:9" ht="13.5" thickBot="1" x14ac:dyDescent="0.25">
      <c r="A20" s="264"/>
      <c r="B20" s="264"/>
      <c r="C20" s="264"/>
      <c r="D20" s="264"/>
      <c r="E20" s="264"/>
      <c r="F20" s="264"/>
      <c r="G20" s="294"/>
    </row>
    <row r="21" spans="1:9" ht="30.75" customHeight="1" thickBot="1" x14ac:dyDescent="0.3">
      <c r="A21" s="265" t="s">
        <v>117</v>
      </c>
      <c r="B21" s="266" t="s">
        <v>118</v>
      </c>
      <c r="C21" s="266" t="s">
        <v>1</v>
      </c>
      <c r="D21" s="266" t="s">
        <v>43</v>
      </c>
      <c r="E21" s="266" t="s">
        <v>0</v>
      </c>
      <c r="F21" s="267" t="s">
        <v>89</v>
      </c>
      <c r="G21" s="324" t="s">
        <v>162</v>
      </c>
      <c r="I21" s="148"/>
    </row>
    <row r="22" spans="1:9" ht="42.75" customHeight="1" x14ac:dyDescent="0.2">
      <c r="A22" s="115"/>
      <c r="B22" s="114"/>
      <c r="C22" s="325"/>
      <c r="D22" s="120"/>
      <c r="E22" s="122"/>
      <c r="F22" s="268">
        <f>(((+E22*D22*C22)))</f>
        <v>0</v>
      </c>
      <c r="G22" s="16">
        <f t="shared" ref="G22:G32" si="0">ROUND(+D22*C22,2)</f>
        <v>0</v>
      </c>
    </row>
    <row r="23" spans="1:9" ht="42.75" customHeight="1" x14ac:dyDescent="0.2">
      <c r="A23" s="87"/>
      <c r="B23" s="86"/>
      <c r="C23" s="326"/>
      <c r="D23" s="120"/>
      <c r="E23" s="119"/>
      <c r="F23" s="268">
        <f>(((+E23*D23*C23)))</f>
        <v>0</v>
      </c>
      <c r="G23" s="16">
        <f t="shared" si="0"/>
        <v>0</v>
      </c>
    </row>
    <row r="24" spans="1:9" ht="42.75" customHeight="1" x14ac:dyDescent="0.2">
      <c r="A24" s="87"/>
      <c r="B24" s="86"/>
      <c r="C24" s="326"/>
      <c r="D24" s="120"/>
      <c r="E24" s="119"/>
      <c r="F24" s="268">
        <f t="shared" ref="F24:F32" si="1">(((+E24*D24*C24)))</f>
        <v>0</v>
      </c>
      <c r="G24" s="16">
        <f t="shared" si="0"/>
        <v>0</v>
      </c>
    </row>
    <row r="25" spans="1:9" ht="42.75" customHeight="1" x14ac:dyDescent="0.2">
      <c r="A25" s="87"/>
      <c r="B25" s="86"/>
      <c r="C25" s="326"/>
      <c r="D25" s="120"/>
      <c r="E25" s="119"/>
      <c r="F25" s="268">
        <f t="shared" si="1"/>
        <v>0</v>
      </c>
      <c r="G25" s="16">
        <f t="shared" si="0"/>
        <v>0</v>
      </c>
    </row>
    <row r="26" spans="1:9" ht="42.75" customHeight="1" x14ac:dyDescent="0.2">
      <c r="A26" s="87"/>
      <c r="B26" s="86"/>
      <c r="C26" s="326"/>
      <c r="D26" s="120"/>
      <c r="E26" s="119"/>
      <c r="F26" s="268">
        <f t="shared" si="1"/>
        <v>0</v>
      </c>
      <c r="G26" s="16">
        <f t="shared" si="0"/>
        <v>0</v>
      </c>
    </row>
    <row r="27" spans="1:9" ht="42.75" customHeight="1" x14ac:dyDescent="0.2">
      <c r="A27" s="87"/>
      <c r="B27" s="86"/>
      <c r="C27" s="326"/>
      <c r="D27" s="120"/>
      <c r="E27" s="119"/>
      <c r="F27" s="268">
        <f t="shared" si="1"/>
        <v>0</v>
      </c>
      <c r="G27" s="16">
        <f t="shared" si="0"/>
        <v>0</v>
      </c>
    </row>
    <row r="28" spans="1:9" ht="42.75" customHeight="1" x14ac:dyDescent="0.2">
      <c r="A28" s="87"/>
      <c r="B28" s="86"/>
      <c r="C28" s="326"/>
      <c r="D28" s="120"/>
      <c r="E28" s="119"/>
      <c r="F28" s="268">
        <f t="shared" si="1"/>
        <v>0</v>
      </c>
      <c r="G28" s="16">
        <f t="shared" si="0"/>
        <v>0</v>
      </c>
    </row>
    <row r="29" spans="1:9" ht="42.75" customHeight="1" x14ac:dyDescent="0.2">
      <c r="A29" s="87"/>
      <c r="B29" s="86"/>
      <c r="C29" s="326"/>
      <c r="D29" s="120"/>
      <c r="E29" s="119"/>
      <c r="F29" s="268">
        <f t="shared" si="1"/>
        <v>0</v>
      </c>
      <c r="G29" s="16">
        <f t="shared" si="0"/>
        <v>0</v>
      </c>
    </row>
    <row r="30" spans="1:9" ht="42.75" customHeight="1" x14ac:dyDescent="0.2">
      <c r="A30" s="87"/>
      <c r="B30" s="86"/>
      <c r="C30" s="326"/>
      <c r="D30" s="120"/>
      <c r="E30" s="119"/>
      <c r="F30" s="268">
        <f t="shared" si="1"/>
        <v>0</v>
      </c>
      <c r="G30" s="16">
        <f t="shared" si="0"/>
        <v>0</v>
      </c>
    </row>
    <row r="31" spans="1:9" ht="42.75" customHeight="1" x14ac:dyDescent="0.2">
      <c r="A31" s="87"/>
      <c r="B31" s="86"/>
      <c r="C31" s="326"/>
      <c r="D31" s="120"/>
      <c r="E31" s="119"/>
      <c r="F31" s="268">
        <f t="shared" si="1"/>
        <v>0</v>
      </c>
      <c r="G31" s="16">
        <f t="shared" si="0"/>
        <v>0</v>
      </c>
    </row>
    <row r="32" spans="1:9" ht="42.75" customHeight="1" x14ac:dyDescent="0.2">
      <c r="A32" s="87"/>
      <c r="B32" s="86"/>
      <c r="C32" s="326"/>
      <c r="D32" s="120"/>
      <c r="E32" s="119"/>
      <c r="F32" s="268">
        <f t="shared" si="1"/>
        <v>0</v>
      </c>
      <c r="G32" s="16">
        <f t="shared" si="0"/>
        <v>0</v>
      </c>
    </row>
    <row r="33" spans="1:9" ht="42.75" customHeight="1" thickBot="1" x14ac:dyDescent="0.25">
      <c r="A33" s="327"/>
      <c r="B33" s="328" t="s">
        <v>119</v>
      </c>
      <c r="C33" s="329">
        <f>IF(F34=0,0,-F33/(SUM(F22:F32)+F63))</f>
        <v>0</v>
      </c>
      <c r="D33" s="330"/>
      <c r="E33" s="21"/>
      <c r="F33" s="268">
        <f>+E33</f>
        <v>0</v>
      </c>
      <c r="G33" s="331"/>
      <c r="I33" s="201"/>
    </row>
    <row r="34" spans="1:9" ht="26.25" customHeight="1" thickBot="1" x14ac:dyDescent="0.25">
      <c r="A34" s="146"/>
      <c r="B34" s="146"/>
      <c r="C34" s="269" t="s">
        <v>46</v>
      </c>
      <c r="D34" s="270">
        <f>G34</f>
        <v>0</v>
      </c>
      <c r="E34" s="271" t="s">
        <v>121</v>
      </c>
      <c r="F34" s="270">
        <f>SUM(F22:F33)</f>
        <v>0</v>
      </c>
      <c r="G34" s="332">
        <f>ROUND(SUM(G22:G33),4)</f>
        <v>0</v>
      </c>
    </row>
    <row r="36" spans="1:9" x14ac:dyDescent="0.2">
      <c r="A36"/>
      <c r="B36"/>
      <c r="C36"/>
      <c r="D36"/>
      <c r="E36"/>
      <c r="F36"/>
    </row>
    <row r="37" spans="1:9" x14ac:dyDescent="0.2">
      <c r="A37"/>
      <c r="B37"/>
      <c r="C37" s="1"/>
      <c r="D37"/>
      <c r="E37"/>
      <c r="F37" s="2">
        <f>'Program Annual Budget'!$D$6</f>
        <v>0</v>
      </c>
    </row>
    <row r="38" spans="1:9" x14ac:dyDescent="0.2">
      <c r="A38"/>
      <c r="B38"/>
      <c r="C38" s="1"/>
      <c r="D38"/>
      <c r="E38"/>
      <c r="F38" s="2">
        <f>'Program Annual Budget'!$D$7</f>
        <v>0</v>
      </c>
    </row>
    <row r="39" spans="1:9" x14ac:dyDescent="0.2">
      <c r="A39"/>
      <c r="B39"/>
      <c r="C39" s="1"/>
      <c r="D39"/>
      <c r="E39"/>
      <c r="F39" s="2">
        <f>'Program Annual Budget'!$D$8</f>
        <v>0</v>
      </c>
    </row>
    <row r="40" spans="1:9" x14ac:dyDescent="0.2">
      <c r="A40"/>
      <c r="B40"/>
      <c r="C40"/>
      <c r="D40"/>
      <c r="E40"/>
      <c r="F40"/>
    </row>
    <row r="41" spans="1:9" x14ac:dyDescent="0.2">
      <c r="A41"/>
      <c r="B41"/>
      <c r="C41"/>
      <c r="D41"/>
      <c r="E41"/>
      <c r="F41" s="2" t="str">
        <f>"Budget Version - "&amp;'Program Annual Budget'!$G$9</f>
        <v>Budget Version - Original</v>
      </c>
    </row>
    <row r="42" spans="1:9" x14ac:dyDescent="0.2">
      <c r="A42"/>
      <c r="B42"/>
      <c r="C42"/>
      <c r="D42"/>
      <c r="E42"/>
      <c r="F42" s="12">
        <f>'Program Annual Budget'!$H$9</f>
        <v>0</v>
      </c>
    </row>
    <row r="43" spans="1:9" ht="13.5" thickBot="1" x14ac:dyDescent="0.25">
      <c r="A43"/>
      <c r="B43"/>
      <c r="C43"/>
      <c r="D43"/>
      <c r="E43"/>
      <c r="F43"/>
    </row>
    <row r="44" spans="1:9" ht="21" thickBot="1" x14ac:dyDescent="0.35">
      <c r="A44" s="381" t="s">
        <v>120</v>
      </c>
      <c r="B44" s="382"/>
      <c r="C44" s="382"/>
      <c r="D44" s="382"/>
      <c r="E44" s="382"/>
      <c r="F44" s="383"/>
    </row>
    <row r="45" spans="1:9" x14ac:dyDescent="0.2">
      <c r="A45" s="262"/>
      <c r="B45"/>
      <c r="C45"/>
      <c r="D45"/>
      <c r="E45"/>
      <c r="F45"/>
    </row>
    <row r="46" spans="1:9" ht="13.5" thickBot="1" x14ac:dyDescent="0.25">
      <c r="A46" s="264"/>
      <c r="B46" s="264"/>
      <c r="C46" s="264"/>
      <c r="D46" s="264"/>
      <c r="E46" s="264"/>
      <c r="F46" s="264"/>
      <c r="G46" s="294"/>
    </row>
    <row r="47" spans="1:9" ht="30.75" customHeight="1" thickBot="1" x14ac:dyDescent="0.3">
      <c r="A47" s="265" t="s">
        <v>117</v>
      </c>
      <c r="B47" s="266" t="s">
        <v>118</v>
      </c>
      <c r="C47" s="266" t="s">
        <v>1</v>
      </c>
      <c r="D47" s="266" t="s">
        <v>43</v>
      </c>
      <c r="E47" s="266" t="s">
        <v>0</v>
      </c>
      <c r="F47" s="267" t="s">
        <v>89</v>
      </c>
      <c r="G47" s="324" t="s">
        <v>162</v>
      </c>
      <c r="I47" s="148"/>
    </row>
    <row r="48" spans="1:9" ht="42.75" customHeight="1" x14ac:dyDescent="0.2">
      <c r="A48" s="18"/>
      <c r="B48" s="22" t="s">
        <v>122</v>
      </c>
      <c r="C48" s="333"/>
      <c r="D48" s="14"/>
      <c r="E48" s="20"/>
      <c r="F48" s="268">
        <f>(((+E48*D48*C48)))</f>
        <v>0</v>
      </c>
      <c r="G48" s="16">
        <f t="shared" ref="G48:G62" si="2">ROUND(+D48*C48,2)</f>
        <v>0</v>
      </c>
    </row>
    <row r="49" spans="1:9" ht="42.75" customHeight="1" x14ac:dyDescent="0.2">
      <c r="A49" s="87"/>
      <c r="B49" s="86"/>
      <c r="C49" s="326"/>
      <c r="D49" s="120"/>
      <c r="E49" s="119"/>
      <c r="F49" s="268">
        <f t="shared" ref="F49:F62" si="3">(((+E49*D49*C49)))</f>
        <v>0</v>
      </c>
      <c r="G49" s="16">
        <f t="shared" si="2"/>
        <v>0</v>
      </c>
    </row>
    <row r="50" spans="1:9" ht="42.75" customHeight="1" x14ac:dyDescent="0.2">
      <c r="A50" s="87"/>
      <c r="B50" s="86"/>
      <c r="C50" s="326"/>
      <c r="D50" s="120"/>
      <c r="E50" s="119"/>
      <c r="F50" s="268">
        <f t="shared" si="3"/>
        <v>0</v>
      </c>
      <c r="G50" s="16">
        <f t="shared" si="2"/>
        <v>0</v>
      </c>
    </row>
    <row r="51" spans="1:9" ht="42.75" customHeight="1" x14ac:dyDescent="0.2">
      <c r="A51" s="87"/>
      <c r="B51" s="86"/>
      <c r="C51" s="326"/>
      <c r="D51" s="120"/>
      <c r="E51" s="119"/>
      <c r="F51" s="268">
        <f t="shared" si="3"/>
        <v>0</v>
      </c>
      <c r="G51" s="16">
        <f t="shared" si="2"/>
        <v>0</v>
      </c>
    </row>
    <row r="52" spans="1:9" ht="42.75" customHeight="1" x14ac:dyDescent="0.2">
      <c r="A52" s="87"/>
      <c r="B52" s="86"/>
      <c r="C52" s="326"/>
      <c r="D52" s="120"/>
      <c r="E52" s="119"/>
      <c r="F52" s="268">
        <f t="shared" si="3"/>
        <v>0</v>
      </c>
      <c r="G52" s="16">
        <f t="shared" si="2"/>
        <v>0</v>
      </c>
    </row>
    <row r="53" spans="1:9" ht="42.75" customHeight="1" x14ac:dyDescent="0.2">
      <c r="A53" s="87"/>
      <c r="B53" s="86"/>
      <c r="C53" s="326"/>
      <c r="D53" s="120"/>
      <c r="E53" s="119"/>
      <c r="F53" s="268">
        <f t="shared" si="3"/>
        <v>0</v>
      </c>
      <c r="G53" s="16">
        <f t="shared" si="2"/>
        <v>0</v>
      </c>
    </row>
    <row r="54" spans="1:9" ht="42.75" customHeight="1" x14ac:dyDescent="0.2">
      <c r="A54" s="87"/>
      <c r="B54" s="86"/>
      <c r="C54" s="326"/>
      <c r="D54" s="120"/>
      <c r="E54" s="119"/>
      <c r="F54" s="268">
        <f t="shared" si="3"/>
        <v>0</v>
      </c>
      <c r="G54" s="16">
        <f t="shared" si="2"/>
        <v>0</v>
      </c>
    </row>
    <row r="55" spans="1:9" ht="42.75" customHeight="1" x14ac:dyDescent="0.2">
      <c r="A55" s="18"/>
      <c r="B55" s="19"/>
      <c r="C55" s="333"/>
      <c r="D55" s="14"/>
      <c r="E55" s="20"/>
      <c r="F55" s="268">
        <f t="shared" si="3"/>
        <v>0</v>
      </c>
      <c r="G55" s="16">
        <f t="shared" si="2"/>
        <v>0</v>
      </c>
    </row>
    <row r="56" spans="1:9" ht="42.75" customHeight="1" x14ac:dyDescent="0.2">
      <c r="A56" s="18"/>
      <c r="B56" s="19"/>
      <c r="C56" s="333"/>
      <c r="D56" s="14"/>
      <c r="E56" s="20"/>
      <c r="F56" s="268">
        <f t="shared" si="3"/>
        <v>0</v>
      </c>
      <c r="G56" s="16">
        <f t="shared" si="2"/>
        <v>0</v>
      </c>
    </row>
    <row r="57" spans="1:9" ht="42.75" customHeight="1" x14ac:dyDescent="0.2">
      <c r="A57" s="18"/>
      <c r="B57" s="19"/>
      <c r="C57" s="333"/>
      <c r="D57" s="14"/>
      <c r="E57" s="20"/>
      <c r="F57" s="268">
        <f t="shared" si="3"/>
        <v>0</v>
      </c>
      <c r="G57" s="16">
        <f t="shared" si="2"/>
        <v>0</v>
      </c>
    </row>
    <row r="58" spans="1:9" ht="42.75" customHeight="1" x14ac:dyDescent="0.2">
      <c r="A58" s="18"/>
      <c r="B58" s="19"/>
      <c r="C58" s="333"/>
      <c r="D58" s="14"/>
      <c r="E58" s="20"/>
      <c r="F58" s="268">
        <f t="shared" si="3"/>
        <v>0</v>
      </c>
      <c r="G58" s="16">
        <f t="shared" si="2"/>
        <v>0</v>
      </c>
    </row>
    <row r="59" spans="1:9" ht="42.75" customHeight="1" x14ac:dyDescent="0.2">
      <c r="A59" s="18"/>
      <c r="B59" s="19"/>
      <c r="C59" s="333"/>
      <c r="D59" s="14"/>
      <c r="E59" s="20"/>
      <c r="F59" s="268">
        <f t="shared" si="3"/>
        <v>0</v>
      </c>
      <c r="G59" s="16">
        <f t="shared" si="2"/>
        <v>0</v>
      </c>
    </row>
    <row r="60" spans="1:9" ht="42.75" customHeight="1" x14ac:dyDescent="0.2">
      <c r="A60" s="18"/>
      <c r="B60" s="19"/>
      <c r="C60" s="333"/>
      <c r="D60" s="14"/>
      <c r="E60" s="20"/>
      <c r="F60" s="268">
        <f t="shared" si="3"/>
        <v>0</v>
      </c>
      <c r="G60" s="16">
        <f t="shared" si="2"/>
        <v>0</v>
      </c>
    </row>
    <row r="61" spans="1:9" ht="42.75" customHeight="1" x14ac:dyDescent="0.2">
      <c r="A61" s="18"/>
      <c r="B61" s="19"/>
      <c r="C61" s="333"/>
      <c r="D61" s="14"/>
      <c r="E61" s="20"/>
      <c r="F61" s="268">
        <f t="shared" si="3"/>
        <v>0</v>
      </c>
      <c r="G61" s="16">
        <f t="shared" si="2"/>
        <v>0</v>
      </c>
    </row>
    <row r="62" spans="1:9" ht="42.75" customHeight="1" x14ac:dyDescent="0.2">
      <c r="A62" s="18"/>
      <c r="B62" s="19"/>
      <c r="C62" s="333"/>
      <c r="D62" s="14"/>
      <c r="E62" s="20"/>
      <c r="F62" s="268">
        <f t="shared" si="3"/>
        <v>0</v>
      </c>
      <c r="G62" s="16">
        <f t="shared" si="2"/>
        <v>0</v>
      </c>
      <c r="I62" s="201"/>
    </row>
    <row r="63" spans="1:9" ht="26.25" customHeight="1" thickBot="1" x14ac:dyDescent="0.25">
      <c r="A63" s="146"/>
      <c r="B63" s="146"/>
      <c r="C63" s="269" t="s">
        <v>46</v>
      </c>
      <c r="D63" s="270">
        <f>G63</f>
        <v>0</v>
      </c>
      <c r="E63" s="271" t="s">
        <v>121</v>
      </c>
      <c r="F63" s="270">
        <f>SUM(F48:F62)</f>
        <v>0</v>
      </c>
      <c r="G63" s="332">
        <f>ROUND(SUM(G48:G62),4)</f>
        <v>0</v>
      </c>
    </row>
  </sheetData>
  <mergeCells count="2">
    <mergeCell ref="A9:F9"/>
    <mergeCell ref="A44:F44"/>
  </mergeCells>
  <pageMargins left="0.73" right="0.3" top="0.27" bottom="0.26" header="0.3" footer="0.3"/>
  <pageSetup scale="90" fitToHeight="2" orientation="portrait" r:id="rId1"/>
  <rowBreaks count="1" manualBreakCount="1">
    <brk id="36"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G26"/>
  <sheetViews>
    <sheetView topLeftCell="A23" workbookViewId="0">
      <selection activeCell="A2" sqref="A2"/>
    </sheetView>
  </sheetViews>
  <sheetFormatPr defaultColWidth="9.140625" defaultRowHeight="12.75" x14ac:dyDescent="0.2"/>
  <cols>
    <col min="1" max="1" width="16.42578125" style="126" customWidth="1"/>
    <col min="2" max="2" width="44.5703125" style="126" customWidth="1"/>
    <col min="3" max="3" width="18.5703125" style="126" customWidth="1"/>
    <col min="4" max="4" width="17" style="126" customWidth="1"/>
    <col min="5" max="16384" width="9.140625" style="126"/>
  </cols>
  <sheetData>
    <row r="1" spans="1:7" x14ac:dyDescent="0.2">
      <c r="A1"/>
      <c r="B1"/>
      <c r="C1"/>
      <c r="D1" s="2">
        <f>'Program Annual Budget'!$D$6</f>
        <v>0</v>
      </c>
    </row>
    <row r="2" spans="1:7" ht="15" customHeight="1" x14ac:dyDescent="0.2">
      <c r="A2"/>
      <c r="B2"/>
      <c r="C2"/>
      <c r="D2" s="2">
        <f>'Program Annual Budget'!$D$7</f>
        <v>0</v>
      </c>
    </row>
    <row r="3" spans="1:7" x14ac:dyDescent="0.2">
      <c r="A3"/>
      <c r="B3"/>
      <c r="C3"/>
      <c r="D3" s="2">
        <f>'Program Annual Budget'!$D$8</f>
        <v>0</v>
      </c>
    </row>
    <row r="4" spans="1:7" x14ac:dyDescent="0.2">
      <c r="A4"/>
      <c r="B4"/>
      <c r="C4"/>
      <c r="D4"/>
    </row>
    <row r="5" spans="1:7" x14ac:dyDescent="0.2">
      <c r="A5"/>
      <c r="B5"/>
      <c r="C5"/>
      <c r="D5" s="2" t="str">
        <f>"Budget Version - "&amp;'Program Annual Budget'!$G$9</f>
        <v>Budget Version - Original</v>
      </c>
    </row>
    <row r="6" spans="1:7" x14ac:dyDescent="0.2">
      <c r="A6"/>
      <c r="B6"/>
      <c r="C6"/>
      <c r="D6" s="12">
        <f>'Program Annual Budget'!$H$9</f>
        <v>0</v>
      </c>
    </row>
    <row r="7" spans="1:7" ht="13.5" thickBot="1" x14ac:dyDescent="0.25">
      <c r="A7"/>
      <c r="B7"/>
      <c r="C7"/>
      <c r="D7"/>
    </row>
    <row r="8" spans="1:7" ht="21.75" customHeight="1" thickBot="1" x14ac:dyDescent="0.35">
      <c r="A8" s="381" t="s">
        <v>47</v>
      </c>
      <c r="B8" s="382"/>
      <c r="C8" s="382"/>
      <c r="D8" s="383"/>
    </row>
    <row r="9" spans="1:7" x14ac:dyDescent="0.2">
      <c r="A9"/>
      <c r="B9" s="3"/>
      <c r="C9"/>
      <c r="D9"/>
    </row>
    <row r="10" spans="1:7" x14ac:dyDescent="0.2">
      <c r="A10" s="3" t="s">
        <v>91</v>
      </c>
      <c r="B10"/>
      <c r="C10"/>
      <c r="D10"/>
    </row>
    <row r="11" spans="1:7" x14ac:dyDescent="0.2">
      <c r="A11" s="3" t="s">
        <v>92</v>
      </c>
      <c r="B11"/>
      <c r="C11"/>
      <c r="D11"/>
    </row>
    <row r="12" spans="1:7" x14ac:dyDescent="0.2">
      <c r="A12"/>
      <c r="B12"/>
      <c r="C12"/>
      <c r="D12"/>
    </row>
    <row r="13" spans="1:7" ht="18.75" customHeight="1" thickBot="1" x14ac:dyDescent="0.25">
      <c r="A13"/>
      <c r="B13" s="276" t="s">
        <v>45</v>
      </c>
      <c r="C13" s="277">
        <f>(SUM('1. Salaries'!F22:F33)+SUM('1. Salaries'!F48:F62))</f>
        <v>0</v>
      </c>
      <c r="D13"/>
    </row>
    <row r="14" spans="1:7" ht="45.75" thickBot="1" x14ac:dyDescent="0.3">
      <c r="A14" s="265" t="s">
        <v>90</v>
      </c>
      <c r="B14" s="265" t="s">
        <v>2</v>
      </c>
      <c r="C14" s="266" t="s">
        <v>49</v>
      </c>
      <c r="D14" s="267" t="s">
        <v>89</v>
      </c>
      <c r="G14" s="148"/>
    </row>
    <row r="15" spans="1:7" ht="42.75" customHeight="1" x14ac:dyDescent="0.2">
      <c r="A15" s="29"/>
      <c r="B15" s="272" t="s">
        <v>48</v>
      </c>
      <c r="C15" s="273">
        <v>7.6499999999999999E-2</v>
      </c>
      <c r="D15" s="278">
        <f>(+C$13*C15)</f>
        <v>0</v>
      </c>
    </row>
    <row r="16" spans="1:7" ht="42.75" customHeight="1" x14ac:dyDescent="0.2">
      <c r="A16" s="23"/>
      <c r="B16" s="86" t="s">
        <v>212</v>
      </c>
      <c r="C16" s="116"/>
      <c r="D16" s="278">
        <f>(+C$13*C16)</f>
        <v>0</v>
      </c>
    </row>
    <row r="17" spans="1:7" ht="42.75" customHeight="1" x14ac:dyDescent="0.2">
      <c r="A17" s="23"/>
      <c r="B17" s="86" t="s">
        <v>213</v>
      </c>
      <c r="C17" s="116">
        <v>0.05</v>
      </c>
      <c r="D17" s="278">
        <f t="shared" ref="D17:D24" si="0">(+C$13*C17)</f>
        <v>0</v>
      </c>
    </row>
    <row r="18" spans="1:7" ht="42.75" customHeight="1" x14ac:dyDescent="0.2">
      <c r="A18" s="23"/>
      <c r="B18" s="86" t="s">
        <v>214</v>
      </c>
      <c r="C18" s="116">
        <v>0.05</v>
      </c>
      <c r="D18" s="278">
        <f t="shared" si="0"/>
        <v>0</v>
      </c>
      <c r="F18" s="208"/>
    </row>
    <row r="19" spans="1:7" ht="42.75" customHeight="1" x14ac:dyDescent="0.2">
      <c r="A19" s="23"/>
      <c r="B19" s="86" t="s">
        <v>215</v>
      </c>
      <c r="C19" s="116">
        <v>0.05</v>
      </c>
      <c r="D19" s="278">
        <f t="shared" si="0"/>
        <v>0</v>
      </c>
    </row>
    <row r="20" spans="1:7" ht="42.75" customHeight="1" x14ac:dyDescent="0.2">
      <c r="A20" s="23"/>
      <c r="B20" s="86" t="s">
        <v>216</v>
      </c>
      <c r="C20" s="116">
        <v>0.05</v>
      </c>
      <c r="D20" s="278">
        <f t="shared" si="0"/>
        <v>0</v>
      </c>
    </row>
    <row r="21" spans="1:7" ht="42.75" customHeight="1" x14ac:dyDescent="0.2">
      <c r="A21" s="23"/>
      <c r="B21" s="86" t="s">
        <v>217</v>
      </c>
      <c r="C21" s="116"/>
      <c r="D21" s="278">
        <f t="shared" si="0"/>
        <v>0</v>
      </c>
    </row>
    <row r="22" spans="1:7" ht="42.75" customHeight="1" x14ac:dyDescent="0.2">
      <c r="A22" s="23"/>
      <c r="B22" s="86"/>
      <c r="C22" s="116"/>
      <c r="D22" s="278">
        <f t="shared" si="0"/>
        <v>0</v>
      </c>
    </row>
    <row r="23" spans="1:7" ht="42.75" customHeight="1" x14ac:dyDescent="0.2">
      <c r="A23" s="23"/>
      <c r="B23" s="25"/>
      <c r="C23" s="24"/>
      <c r="D23" s="278">
        <f t="shared" si="0"/>
        <v>0</v>
      </c>
    </row>
    <row r="24" spans="1:7" ht="42.75" customHeight="1" x14ac:dyDescent="0.2">
      <c r="A24" s="23"/>
      <c r="B24" s="25"/>
      <c r="C24" s="24"/>
      <c r="D24" s="278">
        <f t="shared" si="0"/>
        <v>0</v>
      </c>
    </row>
    <row r="25" spans="1:7" ht="42.75" customHeight="1" thickBot="1" x14ac:dyDescent="0.25">
      <c r="A25" s="26"/>
      <c r="B25" s="27"/>
      <c r="C25" s="28"/>
      <c r="D25" s="274"/>
      <c r="G25" s="201"/>
    </row>
    <row r="26" spans="1:7" ht="26.25" customHeight="1" thickBot="1" x14ac:dyDescent="0.25">
      <c r="B26" s="146"/>
      <c r="C26" s="275" t="s">
        <v>139</v>
      </c>
      <c r="D26" s="90">
        <f>SUM(D15:D25)</f>
        <v>0</v>
      </c>
    </row>
  </sheetData>
  <sheetProtection algorithmName="SHA-512" hashValue="0qQayoRuJcEs/QvbI1vi4fUrTm6uMaN9PA2YSSlXi2NMZvbwcBrDloaC9WURfbFeuSE3nbHW308V3N/MLBnmDQ==" saltValue="o0YTNfhCBn9QUqKxCQOsEw==" spinCount="100000" sheet="1" objects="1" scenarios="1"/>
  <mergeCells count="1">
    <mergeCell ref="A8:D8"/>
  </mergeCells>
  <pageMargins left="0.73" right="0.3" top="0.27" bottom="0.26"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H32"/>
  <sheetViews>
    <sheetView topLeftCell="A28" workbookViewId="0">
      <selection activeCell="A11" sqref="A11"/>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7" style="126" customWidth="1"/>
    <col min="6" max="16384" width="9.140625" style="126"/>
  </cols>
  <sheetData>
    <row r="1" spans="1:8" x14ac:dyDescent="0.2">
      <c r="A1"/>
      <c r="B1"/>
      <c r="C1"/>
      <c r="D1"/>
      <c r="E1" s="2">
        <f>'Program Annual Budget'!$D$6</f>
        <v>0</v>
      </c>
    </row>
    <row r="2" spans="1:8" x14ac:dyDescent="0.2">
      <c r="A2"/>
      <c r="B2"/>
      <c r="C2"/>
      <c r="D2"/>
      <c r="E2" s="2">
        <f>'Program Annual Budget'!$D$7</f>
        <v>0</v>
      </c>
    </row>
    <row r="3" spans="1:8" x14ac:dyDescent="0.2">
      <c r="A3"/>
      <c r="B3"/>
      <c r="C3"/>
      <c r="D3"/>
      <c r="E3" s="2">
        <f>'Program Annual Budget'!$D$8</f>
        <v>0</v>
      </c>
    </row>
    <row r="4" spans="1:8" x14ac:dyDescent="0.2">
      <c r="A4"/>
      <c r="B4"/>
      <c r="C4"/>
      <c r="D4"/>
      <c r="E4"/>
    </row>
    <row r="5" spans="1:8" x14ac:dyDescent="0.2">
      <c r="A5"/>
      <c r="B5"/>
      <c r="C5"/>
      <c r="D5"/>
      <c r="E5" s="2" t="str">
        <f>"Budget Version - "&amp;'Program Annual Budget'!$G$9</f>
        <v>Budget Version - Original</v>
      </c>
    </row>
    <row r="6" spans="1:8" x14ac:dyDescent="0.2">
      <c r="A6"/>
      <c r="B6"/>
      <c r="C6"/>
      <c r="D6"/>
      <c r="E6" s="12">
        <f>'Program Annual Budget'!$H$9</f>
        <v>0</v>
      </c>
    </row>
    <row r="7" spans="1:8" ht="13.5" thickBot="1" x14ac:dyDescent="0.25">
      <c r="A7"/>
      <c r="B7"/>
      <c r="C7"/>
      <c r="D7"/>
      <c r="E7"/>
    </row>
    <row r="8" spans="1:8" ht="21" thickBot="1" x14ac:dyDescent="0.35">
      <c r="A8" s="381" t="s">
        <v>50</v>
      </c>
      <c r="B8" s="382"/>
      <c r="C8" s="382"/>
      <c r="D8" s="382"/>
      <c r="E8" s="383"/>
    </row>
    <row r="9" spans="1:8" x14ac:dyDescent="0.2">
      <c r="A9" s="3"/>
      <c r="B9" s="3"/>
      <c r="C9"/>
      <c r="D9"/>
      <c r="E9"/>
    </row>
    <row r="10" spans="1:8" x14ac:dyDescent="0.2">
      <c r="A10" s="3" t="s">
        <v>95</v>
      </c>
      <c r="B10" s="263"/>
      <c r="C10"/>
      <c r="D10"/>
      <c r="E10"/>
    </row>
    <row r="11" spans="1:8" x14ac:dyDescent="0.2">
      <c r="A11" s="262" t="s">
        <v>330</v>
      </c>
      <c r="B11" s="3"/>
      <c r="C11"/>
      <c r="D11"/>
      <c r="E11"/>
    </row>
    <row r="12" spans="1:8" x14ac:dyDescent="0.2">
      <c r="A12" s="262" t="s">
        <v>298</v>
      </c>
      <c r="B12"/>
      <c r="C12"/>
      <c r="D12"/>
      <c r="E12"/>
    </row>
    <row r="13" spans="1:8" x14ac:dyDescent="0.2">
      <c r="A13" s="262" t="s">
        <v>297</v>
      </c>
      <c r="B13"/>
      <c r="C13"/>
      <c r="D13"/>
      <c r="E13"/>
    </row>
    <row r="14" spans="1:8" x14ac:dyDescent="0.2">
      <c r="A14" s="262" t="s">
        <v>299</v>
      </c>
      <c r="B14"/>
      <c r="C14"/>
      <c r="D14"/>
      <c r="E14"/>
    </row>
    <row r="15" spans="1:8" ht="13.5" thickBot="1" x14ac:dyDescent="0.25">
      <c r="A15"/>
      <c r="B15"/>
      <c r="C15"/>
      <c r="D15"/>
      <c r="E15"/>
    </row>
    <row r="16" spans="1:8" ht="45.75" thickBot="1" x14ac:dyDescent="0.3">
      <c r="A16" s="280" t="s">
        <v>90</v>
      </c>
      <c r="B16" s="281" t="s">
        <v>51</v>
      </c>
      <c r="C16" s="281" t="s">
        <v>52</v>
      </c>
      <c r="D16" s="281" t="s">
        <v>53</v>
      </c>
      <c r="E16" s="282" t="s">
        <v>89</v>
      </c>
      <c r="H16" s="148"/>
    </row>
    <row r="17" spans="1:8" ht="21.75" customHeight="1" x14ac:dyDescent="0.2">
      <c r="A17" s="283" t="s">
        <v>96</v>
      </c>
      <c r="B17" s="284"/>
      <c r="C17" s="285"/>
      <c r="D17" s="286"/>
      <c r="E17" s="287"/>
    </row>
    <row r="18" spans="1:8" ht="30" customHeight="1" x14ac:dyDescent="0.2">
      <c r="A18" s="64"/>
      <c r="B18" s="114" t="s">
        <v>222</v>
      </c>
      <c r="C18" s="121"/>
      <c r="D18" s="122"/>
      <c r="E18" s="268">
        <f>(+C18*D18)</f>
        <v>0</v>
      </c>
    </row>
    <row r="19" spans="1:8" ht="30" customHeight="1" x14ac:dyDescent="0.2">
      <c r="A19" s="18"/>
      <c r="B19" s="19"/>
      <c r="C19" s="14"/>
      <c r="D19" s="20"/>
      <c r="E19" s="268">
        <f t="shared" ref="E19:E30" si="0">(+C19*D19)</f>
        <v>0</v>
      </c>
    </row>
    <row r="20" spans="1:8" ht="30" customHeight="1" x14ac:dyDescent="0.2">
      <c r="A20" s="18"/>
      <c r="B20" s="19"/>
      <c r="C20" s="14"/>
      <c r="D20" s="20"/>
      <c r="E20" s="268">
        <f t="shared" si="0"/>
        <v>0</v>
      </c>
    </row>
    <row r="21" spans="1:8" ht="30" customHeight="1" x14ac:dyDescent="0.2">
      <c r="A21" s="31"/>
      <c r="B21" s="100" t="s">
        <v>218</v>
      </c>
      <c r="C21" s="32"/>
      <c r="D21" s="33"/>
      <c r="E21" s="288">
        <f>SUM(E18:E20)</f>
        <v>0</v>
      </c>
    </row>
    <row r="22" spans="1:8" ht="21.75" customHeight="1" x14ac:dyDescent="0.2">
      <c r="A22" s="80" t="s">
        <v>220</v>
      </c>
      <c r="B22" s="289"/>
      <c r="C22" s="290"/>
      <c r="D22" s="291"/>
      <c r="E22" s="292"/>
    </row>
    <row r="23" spans="1:8" ht="30" customHeight="1" x14ac:dyDescent="0.2">
      <c r="A23" s="15"/>
      <c r="B23" s="114" t="s">
        <v>223</v>
      </c>
      <c r="C23" s="121"/>
      <c r="D23" s="122"/>
      <c r="E23" s="268">
        <f t="shared" si="0"/>
        <v>0</v>
      </c>
    </row>
    <row r="24" spans="1:8" ht="30" customHeight="1" x14ac:dyDescent="0.2">
      <c r="A24" s="34"/>
      <c r="B24" s="22"/>
      <c r="C24" s="14"/>
      <c r="D24" s="20"/>
      <c r="E24" s="268">
        <f t="shared" si="0"/>
        <v>0</v>
      </c>
    </row>
    <row r="25" spans="1:8" ht="30" customHeight="1" x14ac:dyDescent="0.2">
      <c r="A25" s="34"/>
      <c r="B25" s="25"/>
      <c r="C25" s="14"/>
      <c r="D25" s="20"/>
      <c r="E25" s="268">
        <f t="shared" si="0"/>
        <v>0</v>
      </c>
    </row>
    <row r="26" spans="1:8" ht="30" customHeight="1" x14ac:dyDescent="0.2">
      <c r="A26" s="31"/>
      <c r="B26" s="100" t="s">
        <v>219</v>
      </c>
      <c r="C26" s="32"/>
      <c r="D26" s="33"/>
      <c r="E26" s="288">
        <f>SUM(E23:E25)</f>
        <v>0</v>
      </c>
    </row>
    <row r="27" spans="1:8" ht="21.75" customHeight="1" x14ac:dyDescent="0.2">
      <c r="A27" s="293" t="s">
        <v>97</v>
      </c>
      <c r="B27" s="289"/>
      <c r="C27" s="290"/>
      <c r="D27" s="291"/>
      <c r="E27" s="292"/>
    </row>
    <row r="28" spans="1:8" ht="30" customHeight="1" x14ac:dyDescent="0.2">
      <c r="A28" s="15"/>
      <c r="B28" s="114" t="s">
        <v>224</v>
      </c>
      <c r="C28" s="121"/>
      <c r="D28" s="122"/>
      <c r="E28" s="268">
        <f t="shared" si="0"/>
        <v>0</v>
      </c>
    </row>
    <row r="29" spans="1:8" ht="30" customHeight="1" x14ac:dyDescent="0.2">
      <c r="A29" s="34"/>
      <c r="B29" s="19"/>
      <c r="C29" s="14"/>
      <c r="D29" s="20"/>
      <c r="E29" s="268">
        <f t="shared" si="0"/>
        <v>0</v>
      </c>
    </row>
    <row r="30" spans="1:8" ht="30" customHeight="1" x14ac:dyDescent="0.2">
      <c r="A30" s="34"/>
      <c r="B30" s="25"/>
      <c r="C30" s="14"/>
      <c r="D30" s="20"/>
      <c r="E30" s="268">
        <f t="shared" si="0"/>
        <v>0</v>
      </c>
    </row>
    <row r="31" spans="1:8" ht="30" customHeight="1" thickBot="1" x14ac:dyDescent="0.25">
      <c r="A31" s="35"/>
      <c r="B31" s="103" t="s">
        <v>221</v>
      </c>
      <c r="C31" s="36"/>
      <c r="D31" s="21"/>
      <c r="E31" s="288">
        <f>SUM(E28:E30)</f>
        <v>0</v>
      </c>
      <c r="H31" s="201"/>
    </row>
    <row r="32" spans="1:8" ht="26.25" customHeight="1" thickBot="1" x14ac:dyDescent="0.25">
      <c r="A32" s="146"/>
      <c r="D32" s="275" t="s">
        <v>139</v>
      </c>
      <c r="E32" s="90">
        <f>ROUND(E21+E26+E31,2)</f>
        <v>0</v>
      </c>
    </row>
  </sheetData>
  <mergeCells count="1">
    <mergeCell ref="A8:E8"/>
  </mergeCells>
  <pageMargins left="0.73" right="0.3" top="0.27" bottom="0.26"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H30"/>
  <sheetViews>
    <sheetView workbookViewId="0">
      <selection activeCell="A12" sqref="A12"/>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7" style="126" customWidth="1"/>
    <col min="6" max="16384" width="9.140625" style="126"/>
  </cols>
  <sheetData>
    <row r="1" spans="1:8" x14ac:dyDescent="0.2">
      <c r="A1"/>
      <c r="B1"/>
      <c r="C1"/>
      <c r="D1"/>
      <c r="E1" s="2">
        <f>'Program Annual Budget'!$D$6</f>
        <v>0</v>
      </c>
    </row>
    <row r="2" spans="1:8" x14ac:dyDescent="0.2">
      <c r="A2"/>
      <c r="B2"/>
      <c r="C2"/>
      <c r="D2"/>
      <c r="E2" s="2">
        <f>'Program Annual Budget'!$D$7</f>
        <v>0</v>
      </c>
    </row>
    <row r="3" spans="1:8" x14ac:dyDescent="0.2">
      <c r="A3"/>
      <c r="B3"/>
      <c r="C3"/>
      <c r="D3"/>
      <c r="E3" s="2">
        <f>'Program Annual Budget'!$D$8</f>
        <v>0</v>
      </c>
    </row>
    <row r="4" spans="1:8" x14ac:dyDescent="0.2">
      <c r="A4"/>
      <c r="B4"/>
      <c r="C4"/>
      <c r="D4"/>
      <c r="E4"/>
    </row>
    <row r="5" spans="1:8" x14ac:dyDescent="0.2">
      <c r="A5"/>
      <c r="B5"/>
      <c r="C5"/>
      <c r="D5"/>
      <c r="E5" s="2" t="str">
        <f>"Budget Version - "&amp;'Program Annual Budget'!$G$9</f>
        <v>Budget Version - Original</v>
      </c>
    </row>
    <row r="6" spans="1:8" x14ac:dyDescent="0.2">
      <c r="A6"/>
      <c r="B6"/>
      <c r="C6"/>
      <c r="D6"/>
      <c r="E6" s="12">
        <f>'Program Annual Budget'!$H$9</f>
        <v>0</v>
      </c>
    </row>
    <row r="7" spans="1:8" ht="13.5" thickBot="1" x14ac:dyDescent="0.25">
      <c r="A7"/>
      <c r="B7"/>
      <c r="C7"/>
      <c r="D7"/>
      <c r="E7"/>
    </row>
    <row r="8" spans="1:8" ht="21" thickBot="1" x14ac:dyDescent="0.35">
      <c r="A8" s="381" t="s">
        <v>55</v>
      </c>
      <c r="B8" s="382"/>
      <c r="C8" s="382"/>
      <c r="D8" s="382"/>
      <c r="E8" s="383"/>
    </row>
    <row r="9" spans="1:8" x14ac:dyDescent="0.2">
      <c r="A9" s="3"/>
      <c r="B9" s="3"/>
      <c r="C9"/>
      <c r="D9"/>
      <c r="E9"/>
    </row>
    <row r="10" spans="1:8" x14ac:dyDescent="0.2">
      <c r="A10" s="3" t="s">
        <v>98</v>
      </c>
      <c r="B10" s="263"/>
      <c r="C10"/>
      <c r="D10"/>
      <c r="E10"/>
    </row>
    <row r="11" spans="1:8" x14ac:dyDescent="0.2">
      <c r="A11" s="3"/>
      <c r="B11" s="3"/>
      <c r="C11"/>
      <c r="D11"/>
      <c r="E11"/>
    </row>
    <row r="12" spans="1:8" x14ac:dyDescent="0.2">
      <c r="A12" s="264" t="s">
        <v>331</v>
      </c>
      <c r="B12" s="264"/>
      <c r="C12" s="264"/>
      <c r="D12" s="264"/>
      <c r="E12"/>
    </row>
    <row r="13" spans="1:8" ht="13.5" thickBot="1" x14ac:dyDescent="0.25">
      <c r="A13"/>
      <c r="B13"/>
      <c r="C13"/>
      <c r="D13"/>
      <c r="E13"/>
    </row>
    <row r="14" spans="1:8" ht="45.75" thickBot="1" x14ac:dyDescent="0.3">
      <c r="A14" s="280" t="s">
        <v>90</v>
      </c>
      <c r="B14" s="281" t="s">
        <v>51</v>
      </c>
      <c r="C14" s="281" t="s">
        <v>6</v>
      </c>
      <c r="D14" s="281" t="s">
        <v>5</v>
      </c>
      <c r="E14" s="282" t="s">
        <v>89</v>
      </c>
      <c r="H14" s="148"/>
    </row>
    <row r="15" spans="1:8" x14ac:dyDescent="0.2">
      <c r="A15" s="79" t="s">
        <v>54</v>
      </c>
      <c r="B15" s="108"/>
      <c r="C15" s="109"/>
      <c r="D15" s="110"/>
      <c r="E15" s="111"/>
    </row>
    <row r="16" spans="1:8" ht="42.75" customHeight="1" x14ac:dyDescent="0.2">
      <c r="A16" s="63"/>
      <c r="B16" s="114"/>
      <c r="C16" s="121"/>
      <c r="D16" s="122"/>
      <c r="E16" s="295">
        <f t="shared" ref="E16:E28" si="0">(+D16*C16)</f>
        <v>0</v>
      </c>
    </row>
    <row r="17" spans="1:8" ht="42.75" customHeight="1" x14ac:dyDescent="0.2">
      <c r="A17" s="34"/>
      <c r="B17" s="86"/>
      <c r="C17" s="121"/>
      <c r="D17" s="122"/>
      <c r="E17" s="295">
        <f>(+D17*C17)</f>
        <v>0</v>
      </c>
    </row>
    <row r="18" spans="1:8" ht="42.75" customHeight="1" x14ac:dyDescent="0.2">
      <c r="A18" s="34"/>
      <c r="B18" s="86"/>
      <c r="C18" s="121"/>
      <c r="D18" s="122"/>
      <c r="E18" s="295">
        <f>(+D18*C18)</f>
        <v>0</v>
      </c>
    </row>
    <row r="19" spans="1:8" ht="57.75" customHeight="1" x14ac:dyDescent="0.2">
      <c r="A19" s="34"/>
      <c r="B19" s="86"/>
      <c r="C19" s="120"/>
      <c r="D19" s="119"/>
      <c r="E19" s="295">
        <f>(+D19*C19)</f>
        <v>0</v>
      </c>
    </row>
    <row r="20" spans="1:8" ht="42.75" customHeight="1" x14ac:dyDescent="0.2">
      <c r="A20" s="34"/>
      <c r="B20" s="78"/>
      <c r="C20" s="14"/>
      <c r="D20" s="20"/>
      <c r="E20" s="295">
        <f>(+D20*C20)</f>
        <v>0</v>
      </c>
    </row>
    <row r="21" spans="1:8" ht="42.75" customHeight="1" x14ac:dyDescent="0.2">
      <c r="A21" s="34"/>
      <c r="B21" s="100" t="s">
        <v>225</v>
      </c>
      <c r="C21" s="14"/>
      <c r="D21" s="20"/>
      <c r="E21" s="296">
        <f>SUM(E16:E20)</f>
        <v>0</v>
      </c>
    </row>
    <row r="22" spans="1:8" x14ac:dyDescent="0.2">
      <c r="A22" s="279" t="s">
        <v>190</v>
      </c>
      <c r="B22" s="81"/>
      <c r="C22" s="82"/>
      <c r="D22" s="83"/>
      <c r="E22" s="84"/>
    </row>
    <row r="23" spans="1:8" ht="42.75" customHeight="1" x14ac:dyDescent="0.2">
      <c r="A23" s="34"/>
      <c r="B23" s="86"/>
      <c r="C23" s="120"/>
      <c r="D23" s="119"/>
      <c r="E23" s="295">
        <f t="shared" ref="E23:E24" si="1">(+D23*C23)</f>
        <v>0</v>
      </c>
    </row>
    <row r="24" spans="1:8" ht="42.75" customHeight="1" x14ac:dyDescent="0.2">
      <c r="A24" s="34"/>
      <c r="B24" s="78"/>
      <c r="C24" s="14"/>
      <c r="D24" s="20"/>
      <c r="E24" s="295">
        <f t="shared" si="1"/>
        <v>0</v>
      </c>
    </row>
    <row r="25" spans="1:8" ht="42.75" customHeight="1" x14ac:dyDescent="0.2">
      <c r="A25" s="34"/>
      <c r="B25" s="100" t="s">
        <v>226</v>
      </c>
      <c r="C25" s="14"/>
      <c r="D25" s="20"/>
      <c r="E25" s="296">
        <f>SUM(E23:E24)</f>
        <v>0</v>
      </c>
    </row>
    <row r="26" spans="1:8" x14ac:dyDescent="0.2">
      <c r="A26" s="279" t="s">
        <v>191</v>
      </c>
      <c r="B26" s="81"/>
      <c r="C26" s="82"/>
      <c r="D26" s="83"/>
      <c r="E26" s="84"/>
    </row>
    <row r="27" spans="1:8" ht="42.75" customHeight="1" x14ac:dyDescent="0.2">
      <c r="A27" s="34"/>
      <c r="B27" s="86"/>
      <c r="C27" s="120"/>
      <c r="D27" s="119"/>
      <c r="E27" s="295">
        <f t="shared" si="0"/>
        <v>0</v>
      </c>
    </row>
    <row r="28" spans="1:8" ht="42.75" customHeight="1" x14ac:dyDescent="0.2">
      <c r="A28" s="31"/>
      <c r="B28" s="86"/>
      <c r="C28" s="32"/>
      <c r="D28" s="33"/>
      <c r="E28" s="295">
        <f t="shared" si="0"/>
        <v>0</v>
      </c>
    </row>
    <row r="29" spans="1:8" ht="42.75" customHeight="1" thickBot="1" x14ac:dyDescent="0.25">
      <c r="A29" s="35"/>
      <c r="B29" s="103" t="s">
        <v>227</v>
      </c>
      <c r="C29" s="36"/>
      <c r="D29" s="21"/>
      <c r="E29" s="298">
        <f>SUM(E27:E28)</f>
        <v>0</v>
      </c>
      <c r="H29" s="201"/>
    </row>
    <row r="30" spans="1:8" ht="26.25" customHeight="1" thickBot="1" x14ac:dyDescent="0.25">
      <c r="A30" s="146"/>
      <c r="D30" s="275" t="s">
        <v>139</v>
      </c>
      <c r="E30" s="90">
        <f>ROUND(+E21+E25+E29,2)</f>
        <v>0</v>
      </c>
    </row>
  </sheetData>
  <mergeCells count="1">
    <mergeCell ref="A8:E8"/>
  </mergeCells>
  <pageMargins left="0.73" right="0.3" top="0.27" bottom="0.26"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H29"/>
  <sheetViews>
    <sheetView workbookViewId="0">
      <selection activeCell="D18" sqref="D18"/>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7" style="126" customWidth="1"/>
    <col min="6" max="16384" width="9.140625" style="126"/>
  </cols>
  <sheetData>
    <row r="1" spans="1:8" x14ac:dyDescent="0.2">
      <c r="A1"/>
      <c r="B1"/>
      <c r="C1"/>
      <c r="D1"/>
      <c r="E1" s="2">
        <f>'Program Annual Budget'!$D$6</f>
        <v>0</v>
      </c>
    </row>
    <row r="2" spans="1:8" x14ac:dyDescent="0.2">
      <c r="A2"/>
      <c r="B2"/>
      <c r="C2"/>
      <c r="D2"/>
      <c r="E2" s="2">
        <f>'Program Annual Budget'!$D$7</f>
        <v>0</v>
      </c>
    </row>
    <row r="3" spans="1:8" x14ac:dyDescent="0.2">
      <c r="A3"/>
      <c r="B3"/>
      <c r="C3"/>
      <c r="D3"/>
      <c r="E3" s="2">
        <f>'Program Annual Budget'!$D$8</f>
        <v>0</v>
      </c>
    </row>
    <row r="4" spans="1:8" x14ac:dyDescent="0.2">
      <c r="A4"/>
      <c r="B4"/>
      <c r="C4"/>
      <c r="D4"/>
      <c r="E4"/>
    </row>
    <row r="5" spans="1:8" x14ac:dyDescent="0.2">
      <c r="A5"/>
      <c r="B5"/>
      <c r="C5"/>
      <c r="D5"/>
      <c r="E5" s="2" t="str">
        <f>"Budget Version - "&amp;'Program Annual Budget'!$G$9</f>
        <v>Budget Version - Original</v>
      </c>
    </row>
    <row r="6" spans="1:8" x14ac:dyDescent="0.2">
      <c r="A6"/>
      <c r="B6"/>
      <c r="C6"/>
      <c r="D6"/>
      <c r="E6" s="12">
        <f>'Program Annual Budget'!$H$9</f>
        <v>0</v>
      </c>
    </row>
    <row r="7" spans="1:8" ht="13.5" thickBot="1" x14ac:dyDescent="0.25">
      <c r="A7"/>
      <c r="B7"/>
      <c r="C7"/>
      <c r="D7"/>
      <c r="E7"/>
    </row>
    <row r="8" spans="1:8" ht="21" thickBot="1" x14ac:dyDescent="0.35">
      <c r="A8" s="381" t="s">
        <v>56</v>
      </c>
      <c r="B8" s="382"/>
      <c r="C8" s="382"/>
      <c r="D8" s="382"/>
      <c r="E8" s="383"/>
    </row>
    <row r="9" spans="1:8" x14ac:dyDescent="0.2">
      <c r="A9" s="3"/>
      <c r="B9" s="3"/>
      <c r="C9"/>
      <c r="D9"/>
      <c r="E9"/>
    </row>
    <row r="10" spans="1:8" x14ac:dyDescent="0.2">
      <c r="A10" s="3" t="s">
        <v>57</v>
      </c>
      <c r="B10" s="263"/>
      <c r="C10"/>
      <c r="D10"/>
      <c r="E10"/>
    </row>
    <row r="11" spans="1:8" x14ac:dyDescent="0.2">
      <c r="A11" s="3" t="s">
        <v>58</v>
      </c>
      <c r="B11" s="3"/>
      <c r="C11"/>
      <c r="D11"/>
      <c r="E11"/>
    </row>
    <row r="12" spans="1:8" x14ac:dyDescent="0.2">
      <c r="A12" s="262" t="s">
        <v>163</v>
      </c>
      <c r="B12"/>
      <c r="C12"/>
      <c r="D12"/>
      <c r="E12"/>
    </row>
    <row r="13" spans="1:8" x14ac:dyDescent="0.2">
      <c r="A13" s="3"/>
      <c r="B13"/>
      <c r="C13"/>
      <c r="D13"/>
      <c r="E13"/>
    </row>
    <row r="14" spans="1:8" x14ac:dyDescent="0.2">
      <c r="A14" s="264" t="s">
        <v>331</v>
      </c>
      <c r="B14"/>
      <c r="C14"/>
      <c r="D14"/>
      <c r="E14"/>
    </row>
    <row r="15" spans="1:8" ht="13.5" thickBot="1" x14ac:dyDescent="0.25">
      <c r="A15"/>
      <c r="B15"/>
      <c r="C15"/>
      <c r="D15"/>
      <c r="E15"/>
    </row>
    <row r="16" spans="1:8" ht="45.75" thickBot="1" x14ac:dyDescent="0.3">
      <c r="A16" s="280" t="s">
        <v>90</v>
      </c>
      <c r="B16" s="281" t="s">
        <v>51</v>
      </c>
      <c r="C16" s="281" t="s">
        <v>6</v>
      </c>
      <c r="D16" s="281" t="s">
        <v>5</v>
      </c>
      <c r="E16" s="282" t="s">
        <v>89</v>
      </c>
      <c r="H16" s="148"/>
    </row>
    <row r="17" spans="1:8" x14ac:dyDescent="0.2">
      <c r="A17" s="79" t="s">
        <v>192</v>
      </c>
      <c r="B17" s="108"/>
      <c r="C17" s="109"/>
      <c r="D17" s="110"/>
      <c r="E17" s="111"/>
    </row>
    <row r="18" spans="1:8" ht="42.75" customHeight="1" x14ac:dyDescent="0.2">
      <c r="A18" s="18"/>
      <c r="B18" s="86"/>
      <c r="C18" s="120"/>
      <c r="D18" s="119"/>
      <c r="E18" s="295">
        <f t="shared" ref="E18:E23" si="0">(+D18*C18)</f>
        <v>0</v>
      </c>
    </row>
    <row r="19" spans="1:8" ht="42.75" customHeight="1" x14ac:dyDescent="0.2">
      <c r="A19" s="18"/>
      <c r="B19" s="86"/>
      <c r="C19" s="14"/>
      <c r="D19" s="20"/>
      <c r="E19" s="295">
        <f t="shared" si="0"/>
        <v>0</v>
      </c>
    </row>
    <row r="20" spans="1:8" ht="42.75" customHeight="1" x14ac:dyDescent="0.2">
      <c r="A20" s="34"/>
      <c r="B20" s="101" t="s">
        <v>228</v>
      </c>
      <c r="C20" s="14"/>
      <c r="D20" s="20"/>
      <c r="E20" s="296">
        <f>SUM(E18:E19)</f>
        <v>0</v>
      </c>
    </row>
    <row r="21" spans="1:8" x14ac:dyDescent="0.2">
      <c r="A21" s="80" t="s">
        <v>193</v>
      </c>
      <c r="B21" s="104"/>
      <c r="C21" s="105"/>
      <c r="D21" s="106"/>
      <c r="E21" s="107"/>
    </row>
    <row r="22" spans="1:8" ht="42.75" customHeight="1" x14ac:dyDescent="0.2">
      <c r="A22" s="34"/>
      <c r="B22" s="114"/>
      <c r="C22" s="121"/>
      <c r="D22" s="122"/>
      <c r="E22" s="295">
        <f t="shared" si="0"/>
        <v>0</v>
      </c>
    </row>
    <row r="23" spans="1:8" ht="42.75" customHeight="1" x14ac:dyDescent="0.2">
      <c r="A23" s="34"/>
      <c r="B23" s="86"/>
      <c r="C23" s="120"/>
      <c r="D23" s="119"/>
      <c r="E23" s="295">
        <f t="shared" si="0"/>
        <v>0</v>
      </c>
    </row>
    <row r="24" spans="1:8" ht="42.75" customHeight="1" x14ac:dyDescent="0.2">
      <c r="A24" s="34"/>
      <c r="B24" s="101" t="s">
        <v>229</v>
      </c>
      <c r="C24" s="14"/>
      <c r="D24" s="20"/>
      <c r="E24" s="296">
        <f>SUM(E22:E23)</f>
        <v>0</v>
      </c>
    </row>
    <row r="25" spans="1:8" x14ac:dyDescent="0.2">
      <c r="A25" s="80" t="s">
        <v>194</v>
      </c>
      <c r="B25" s="104"/>
      <c r="C25" s="105"/>
      <c r="D25" s="106"/>
      <c r="E25" s="107"/>
    </row>
    <row r="26" spans="1:8" ht="42.75" customHeight="1" x14ac:dyDescent="0.2">
      <c r="A26" s="34"/>
      <c r="B26" s="86"/>
      <c r="C26" s="121"/>
      <c r="D26" s="122"/>
      <c r="E26" s="295">
        <f>(+D26*C26)</f>
        <v>0</v>
      </c>
    </row>
    <row r="27" spans="1:8" ht="42.75" customHeight="1" x14ac:dyDescent="0.2">
      <c r="A27" s="31"/>
      <c r="B27" s="86"/>
      <c r="C27" s="120"/>
      <c r="D27" s="119"/>
      <c r="E27" s="295">
        <f>(+D27*C27)</f>
        <v>0</v>
      </c>
    </row>
    <row r="28" spans="1:8" ht="42.75" customHeight="1" thickBot="1" x14ac:dyDescent="0.25">
      <c r="A28" s="35"/>
      <c r="B28" s="103" t="s">
        <v>230</v>
      </c>
      <c r="C28" s="36"/>
      <c r="D28" s="21"/>
      <c r="E28" s="299">
        <f>SUM(E26:E27)</f>
        <v>0</v>
      </c>
      <c r="H28" s="201"/>
    </row>
    <row r="29" spans="1:8" ht="26.25" customHeight="1" thickBot="1" x14ac:dyDescent="0.25">
      <c r="A29" s="146"/>
      <c r="D29" s="275" t="s">
        <v>139</v>
      </c>
      <c r="E29" s="270">
        <f>+E20+E24+E28</f>
        <v>0</v>
      </c>
    </row>
  </sheetData>
  <mergeCells count="1">
    <mergeCell ref="A8:E8"/>
  </mergeCells>
  <pageMargins left="0.73" right="0.3" top="0.27" bottom="0.26"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H29"/>
  <sheetViews>
    <sheetView topLeftCell="A16" workbookViewId="0">
      <selection activeCell="H9" sqref="H9"/>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8.140625" style="126" customWidth="1"/>
    <col min="6" max="16384" width="9.140625" style="126"/>
  </cols>
  <sheetData>
    <row r="1" spans="1:8" x14ac:dyDescent="0.2">
      <c r="A1"/>
      <c r="B1"/>
      <c r="C1"/>
      <c r="D1"/>
      <c r="E1" s="2">
        <f>'Program Annual Budget'!$D$6</f>
        <v>0</v>
      </c>
    </row>
    <row r="2" spans="1:8" x14ac:dyDescent="0.2">
      <c r="A2"/>
      <c r="B2"/>
      <c r="C2"/>
      <c r="D2"/>
      <c r="E2" s="2">
        <f>'Program Annual Budget'!$D$7</f>
        <v>0</v>
      </c>
    </row>
    <row r="3" spans="1:8" x14ac:dyDescent="0.2">
      <c r="A3"/>
      <c r="B3"/>
      <c r="C3"/>
      <c r="D3"/>
      <c r="E3" s="2">
        <f>'Program Annual Budget'!$D$8</f>
        <v>0</v>
      </c>
    </row>
    <row r="4" spans="1:8" x14ac:dyDescent="0.2">
      <c r="A4"/>
      <c r="B4"/>
      <c r="C4"/>
      <c r="D4"/>
      <c r="E4"/>
    </row>
    <row r="5" spans="1:8" x14ac:dyDescent="0.2">
      <c r="A5"/>
      <c r="B5"/>
      <c r="C5"/>
      <c r="D5"/>
      <c r="E5" s="2" t="str">
        <f>"Budget Version - "&amp;'Program Annual Budget'!$G$9</f>
        <v>Budget Version - Original</v>
      </c>
    </row>
    <row r="6" spans="1:8" x14ac:dyDescent="0.2">
      <c r="A6"/>
      <c r="B6"/>
      <c r="C6"/>
      <c r="D6"/>
      <c r="E6" s="12">
        <f>'Program Annual Budget'!$H$9</f>
        <v>0</v>
      </c>
    </row>
    <row r="7" spans="1:8" ht="13.5" thickBot="1" x14ac:dyDescent="0.25">
      <c r="A7"/>
      <c r="B7"/>
      <c r="C7"/>
      <c r="D7"/>
      <c r="E7"/>
    </row>
    <row r="8" spans="1:8" ht="21" thickBot="1" x14ac:dyDescent="0.35">
      <c r="A8" s="381" t="s">
        <v>153</v>
      </c>
      <c r="B8" s="382"/>
      <c r="C8" s="382"/>
      <c r="D8" s="382"/>
      <c r="E8" s="383"/>
    </row>
    <row r="9" spans="1:8" x14ac:dyDescent="0.2">
      <c r="A9" s="3"/>
      <c r="B9" s="3"/>
      <c r="C9"/>
      <c r="D9"/>
      <c r="E9"/>
    </row>
    <row r="10" spans="1:8" x14ac:dyDescent="0.2">
      <c r="A10" s="262" t="s">
        <v>164</v>
      </c>
      <c r="B10" s="263"/>
      <c r="C10"/>
      <c r="D10"/>
      <c r="E10"/>
    </row>
    <row r="11" spans="1:8" x14ac:dyDescent="0.2">
      <c r="A11" s="262" t="s">
        <v>332</v>
      </c>
      <c r="B11" s="3"/>
      <c r="C11"/>
      <c r="D11"/>
      <c r="E11"/>
    </row>
    <row r="12" spans="1:8" x14ac:dyDescent="0.2">
      <c r="A12" s="262" t="s">
        <v>296</v>
      </c>
      <c r="B12" s="3"/>
      <c r="C12"/>
      <c r="D12"/>
      <c r="E12"/>
    </row>
    <row r="13" spans="1:8" x14ac:dyDescent="0.2">
      <c r="A13" s="262"/>
      <c r="B13" s="3"/>
      <c r="C13"/>
      <c r="D13"/>
      <c r="E13"/>
    </row>
    <row r="14" spans="1:8" x14ac:dyDescent="0.2">
      <c r="A14" s="264" t="s">
        <v>331</v>
      </c>
      <c r="B14"/>
      <c r="C14"/>
      <c r="D14"/>
      <c r="E14"/>
    </row>
    <row r="15" spans="1:8" ht="13.5" thickBot="1" x14ac:dyDescent="0.25">
      <c r="A15"/>
      <c r="B15"/>
      <c r="C15"/>
      <c r="D15"/>
      <c r="E15"/>
    </row>
    <row r="16" spans="1:8" ht="45.75" thickBot="1" x14ac:dyDescent="0.3">
      <c r="A16" s="280" t="s">
        <v>90</v>
      </c>
      <c r="B16" s="281" t="s">
        <v>51</v>
      </c>
      <c r="C16" s="281" t="s">
        <v>4</v>
      </c>
      <c r="D16" s="281" t="s">
        <v>3</v>
      </c>
      <c r="E16" s="282" t="s">
        <v>89</v>
      </c>
      <c r="H16" s="148"/>
    </row>
    <row r="17" spans="1:8" x14ac:dyDescent="0.2">
      <c r="A17" s="79" t="s">
        <v>231</v>
      </c>
      <c r="B17" s="108"/>
      <c r="C17" s="109"/>
      <c r="D17" s="110"/>
      <c r="E17" s="111"/>
    </row>
    <row r="18" spans="1:8" ht="42.75" customHeight="1" x14ac:dyDescent="0.2">
      <c r="A18" s="63"/>
      <c r="B18" s="114"/>
      <c r="C18" s="117"/>
      <c r="D18" s="346"/>
      <c r="E18" s="295">
        <f>(+D18*C18)</f>
        <v>0</v>
      </c>
    </row>
    <row r="19" spans="1:8" ht="42.75" customHeight="1" x14ac:dyDescent="0.2">
      <c r="A19" s="63"/>
      <c r="B19" s="86"/>
      <c r="C19" s="37"/>
      <c r="D19" s="20"/>
      <c r="E19" s="295">
        <f t="shared" ref="E19:E27" si="0">(+D19*C19)</f>
        <v>0</v>
      </c>
    </row>
    <row r="20" spans="1:8" ht="42.75" customHeight="1" x14ac:dyDescent="0.2">
      <c r="A20" s="34"/>
      <c r="B20" s="86"/>
      <c r="C20" s="37"/>
      <c r="D20" s="20"/>
      <c r="E20" s="295">
        <f t="shared" si="0"/>
        <v>0</v>
      </c>
    </row>
    <row r="21" spans="1:8" ht="42.75" customHeight="1" x14ac:dyDescent="0.2">
      <c r="A21" s="34"/>
      <c r="B21" s="100" t="s">
        <v>232</v>
      </c>
      <c r="C21" s="37"/>
      <c r="D21" s="20"/>
      <c r="E21" s="296">
        <f>SUM(E18:E20)</f>
        <v>0</v>
      </c>
    </row>
    <row r="22" spans="1:8" x14ac:dyDescent="0.2">
      <c r="A22" s="80" t="s">
        <v>195</v>
      </c>
      <c r="B22" s="104"/>
      <c r="C22" s="105"/>
      <c r="D22" s="106"/>
      <c r="E22" s="107"/>
    </row>
    <row r="23" spans="1:8" ht="42.75" customHeight="1" x14ac:dyDescent="0.2">
      <c r="A23" s="34"/>
      <c r="B23" s="86"/>
      <c r="C23" s="37"/>
      <c r="D23" s="20"/>
      <c r="E23" s="295">
        <f t="shared" si="0"/>
        <v>0</v>
      </c>
    </row>
    <row r="24" spans="1:8" ht="42.75" customHeight="1" x14ac:dyDescent="0.2">
      <c r="A24" s="34"/>
      <c r="B24" s="86"/>
      <c r="C24" s="118"/>
      <c r="D24" s="119"/>
      <c r="E24" s="295">
        <f t="shared" si="0"/>
        <v>0</v>
      </c>
    </row>
    <row r="25" spans="1:8" ht="42.75" customHeight="1" x14ac:dyDescent="0.2">
      <c r="A25" s="34"/>
      <c r="B25" s="78"/>
      <c r="C25" s="118"/>
      <c r="D25" s="119"/>
      <c r="E25" s="295">
        <f t="shared" si="0"/>
        <v>0</v>
      </c>
    </row>
    <row r="26" spans="1:8" ht="42.75" customHeight="1" x14ac:dyDescent="0.2">
      <c r="A26" s="34"/>
      <c r="B26" s="86"/>
      <c r="C26" s="118"/>
      <c r="D26" s="119"/>
      <c r="E26" s="295">
        <f t="shared" si="0"/>
        <v>0</v>
      </c>
    </row>
    <row r="27" spans="1:8" ht="42.75" customHeight="1" x14ac:dyDescent="0.2">
      <c r="A27" s="31"/>
      <c r="B27" s="78"/>
      <c r="C27" s="118"/>
      <c r="D27" s="119"/>
      <c r="E27" s="295">
        <f t="shared" si="0"/>
        <v>0</v>
      </c>
    </row>
    <row r="28" spans="1:8" ht="42.75" customHeight="1" thickBot="1" x14ac:dyDescent="0.25">
      <c r="A28" s="35"/>
      <c r="B28" s="103" t="s">
        <v>234</v>
      </c>
      <c r="C28" s="38"/>
      <c r="D28" s="21"/>
      <c r="E28" s="298">
        <f>SUM(E23:E27)</f>
        <v>0</v>
      </c>
      <c r="H28" s="201"/>
    </row>
    <row r="29" spans="1:8" ht="26.25" customHeight="1" thickBot="1" x14ac:dyDescent="0.25">
      <c r="A29" s="146"/>
      <c r="D29" s="275" t="s">
        <v>139</v>
      </c>
      <c r="E29" s="90">
        <f>E21+E28</f>
        <v>0</v>
      </c>
    </row>
  </sheetData>
  <mergeCells count="1">
    <mergeCell ref="A8:E8"/>
  </mergeCells>
  <pageMargins left="0.73" right="0.3" top="0.27" bottom="0.26" header="0.3" footer="0.3"/>
  <pageSetup scale="9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H29"/>
  <sheetViews>
    <sheetView topLeftCell="A21" workbookViewId="0">
      <selection activeCell="E23" sqref="E23"/>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7" style="126" customWidth="1"/>
    <col min="6" max="16384" width="9.140625" style="126"/>
  </cols>
  <sheetData>
    <row r="1" spans="1:8" x14ac:dyDescent="0.2">
      <c r="A1"/>
      <c r="B1"/>
      <c r="C1"/>
      <c r="D1"/>
      <c r="E1" s="2">
        <f>'Program Annual Budget'!$D$6</f>
        <v>0</v>
      </c>
    </row>
    <row r="2" spans="1:8" x14ac:dyDescent="0.2">
      <c r="A2"/>
      <c r="B2"/>
      <c r="C2"/>
      <c r="D2"/>
      <c r="E2" s="2">
        <f>'Program Annual Budget'!$D$7</f>
        <v>0</v>
      </c>
    </row>
    <row r="3" spans="1:8" x14ac:dyDescent="0.2">
      <c r="A3"/>
      <c r="B3"/>
      <c r="C3"/>
      <c r="D3"/>
      <c r="E3" s="2">
        <f>'Program Annual Budget'!$D$8</f>
        <v>0</v>
      </c>
    </row>
    <row r="4" spans="1:8" x14ac:dyDescent="0.2">
      <c r="A4"/>
      <c r="B4"/>
      <c r="C4"/>
      <c r="D4"/>
      <c r="E4"/>
    </row>
    <row r="5" spans="1:8" x14ac:dyDescent="0.2">
      <c r="A5"/>
      <c r="B5"/>
      <c r="C5"/>
      <c r="D5"/>
      <c r="E5" s="2" t="str">
        <f>"Budget Version - "&amp;'Program Annual Budget'!$G$9</f>
        <v>Budget Version - Original</v>
      </c>
    </row>
    <row r="6" spans="1:8" x14ac:dyDescent="0.2">
      <c r="A6"/>
      <c r="B6"/>
      <c r="C6"/>
      <c r="D6"/>
      <c r="E6" s="12">
        <f>'Program Annual Budget'!$H$9</f>
        <v>0</v>
      </c>
    </row>
    <row r="7" spans="1:8" ht="13.5" thickBot="1" x14ac:dyDescent="0.25">
      <c r="A7"/>
      <c r="B7"/>
      <c r="C7"/>
      <c r="D7"/>
      <c r="E7"/>
    </row>
    <row r="8" spans="1:8" ht="21" thickBot="1" x14ac:dyDescent="0.35">
      <c r="A8" s="381" t="s">
        <v>68</v>
      </c>
      <c r="B8" s="382"/>
      <c r="C8" s="382"/>
      <c r="D8" s="382"/>
      <c r="E8" s="383"/>
    </row>
    <row r="9" spans="1:8" x14ac:dyDescent="0.2">
      <c r="A9" s="3"/>
      <c r="B9" s="3"/>
      <c r="C9"/>
      <c r="D9"/>
      <c r="E9"/>
    </row>
    <row r="10" spans="1:8" x14ac:dyDescent="0.2">
      <c r="A10" s="3" t="s">
        <v>69</v>
      </c>
      <c r="B10" s="263"/>
      <c r="C10"/>
      <c r="D10"/>
      <c r="E10"/>
    </row>
    <row r="11" spans="1:8" x14ac:dyDescent="0.2">
      <c r="A11" s="341" t="s">
        <v>333</v>
      </c>
      <c r="B11" s="3"/>
      <c r="C11"/>
      <c r="D11"/>
      <c r="E11"/>
    </row>
    <row r="12" spans="1:8" x14ac:dyDescent="0.2">
      <c r="A12" s="264" t="s">
        <v>331</v>
      </c>
      <c r="B12"/>
      <c r="C12"/>
      <c r="D12"/>
      <c r="E12"/>
    </row>
    <row r="13" spans="1:8" ht="13.5" thickBot="1" x14ac:dyDescent="0.25">
      <c r="A13"/>
      <c r="B13"/>
      <c r="C13"/>
      <c r="D13"/>
      <c r="E13"/>
    </row>
    <row r="14" spans="1:8" ht="45" x14ac:dyDescent="0.25">
      <c r="A14" s="280" t="s">
        <v>90</v>
      </c>
      <c r="B14" s="281" t="s">
        <v>51</v>
      </c>
      <c r="C14" s="281" t="s">
        <v>6</v>
      </c>
      <c r="D14" s="281" t="s">
        <v>5</v>
      </c>
      <c r="E14" s="282" t="s">
        <v>89</v>
      </c>
      <c r="H14" s="148"/>
    </row>
    <row r="15" spans="1:8" ht="21.75" customHeight="1" x14ac:dyDescent="0.2">
      <c r="A15" s="300" t="s">
        <v>99</v>
      </c>
      <c r="B15" s="289"/>
      <c r="C15" s="290"/>
      <c r="D15" s="291"/>
      <c r="E15" s="301"/>
    </row>
    <row r="16" spans="1:8" ht="37.5" customHeight="1" x14ac:dyDescent="0.2">
      <c r="A16" s="30"/>
      <c r="B16" s="114"/>
      <c r="C16" s="121"/>
      <c r="D16" s="122"/>
      <c r="E16" s="268">
        <f>(+D16*C16)</f>
        <v>0</v>
      </c>
    </row>
    <row r="17" spans="1:8" ht="37.5" customHeight="1" x14ac:dyDescent="0.2">
      <c r="A17" s="18"/>
      <c r="B17" s="86"/>
      <c r="C17" s="14"/>
      <c r="D17" s="20"/>
      <c r="E17" s="268">
        <f t="shared" ref="E17:E27" si="0">(+D17*C17)</f>
        <v>0</v>
      </c>
    </row>
    <row r="18" spans="1:8" ht="37.5" customHeight="1" x14ac:dyDescent="0.2">
      <c r="A18" s="18"/>
      <c r="B18" s="86"/>
      <c r="C18" s="14"/>
      <c r="D18" s="20"/>
      <c r="E18" s="268">
        <f t="shared" si="0"/>
        <v>0</v>
      </c>
    </row>
    <row r="19" spans="1:8" ht="37.5" customHeight="1" x14ac:dyDescent="0.2">
      <c r="A19" s="31"/>
      <c r="B19" s="100" t="s">
        <v>235</v>
      </c>
      <c r="C19" s="32"/>
      <c r="D19" s="33"/>
      <c r="E19" s="302">
        <f>SUM(E16:E18)</f>
        <v>0</v>
      </c>
    </row>
    <row r="20" spans="1:8" ht="21.75" customHeight="1" x14ac:dyDescent="0.2">
      <c r="A20" s="300" t="s">
        <v>100</v>
      </c>
      <c r="B20" s="289"/>
      <c r="C20" s="290"/>
      <c r="D20" s="291"/>
      <c r="E20" s="301"/>
    </row>
    <row r="21" spans="1:8" ht="37.5" customHeight="1" x14ac:dyDescent="0.2">
      <c r="A21" s="15"/>
      <c r="B21" s="114"/>
      <c r="C21" s="121"/>
      <c r="D21" s="122"/>
      <c r="E21" s="268">
        <f t="shared" si="0"/>
        <v>0</v>
      </c>
    </row>
    <row r="22" spans="1:8" ht="37.5" customHeight="1" x14ac:dyDescent="0.2">
      <c r="A22" s="34"/>
      <c r="B22" s="86"/>
      <c r="C22" s="14"/>
      <c r="D22" s="20"/>
      <c r="E22" s="268">
        <f t="shared" si="0"/>
        <v>0</v>
      </c>
    </row>
    <row r="23" spans="1:8" ht="37.5" customHeight="1" x14ac:dyDescent="0.2">
      <c r="A23" s="34"/>
      <c r="B23" s="86"/>
      <c r="C23" s="14"/>
      <c r="D23" s="20"/>
      <c r="E23" s="268">
        <f t="shared" si="0"/>
        <v>0</v>
      </c>
    </row>
    <row r="24" spans="1:8" ht="37.5" customHeight="1" x14ac:dyDescent="0.2">
      <c r="A24" s="34"/>
      <c r="B24" s="100" t="s">
        <v>236</v>
      </c>
      <c r="C24" s="14"/>
      <c r="D24" s="20"/>
      <c r="E24" s="302">
        <f>SUM(E21:E23)</f>
        <v>0</v>
      </c>
    </row>
    <row r="25" spans="1:8" ht="37.5" customHeight="1" x14ac:dyDescent="0.2">
      <c r="A25" s="384" t="s">
        <v>295</v>
      </c>
      <c r="B25" s="385"/>
      <c r="C25" s="385"/>
      <c r="D25" s="385"/>
      <c r="E25" s="386"/>
    </row>
    <row r="26" spans="1:8" ht="37.5" customHeight="1" x14ac:dyDescent="0.2">
      <c r="A26" s="18"/>
      <c r="B26" s="114"/>
      <c r="C26" s="120"/>
      <c r="D26" s="119"/>
      <c r="E26" s="268">
        <f t="shared" si="0"/>
        <v>0</v>
      </c>
    </row>
    <row r="27" spans="1:8" ht="37.5" customHeight="1" x14ac:dyDescent="0.2">
      <c r="A27" s="34"/>
      <c r="B27" s="86"/>
      <c r="C27" s="14"/>
      <c r="D27" s="20"/>
      <c r="E27" s="268">
        <f t="shared" si="0"/>
        <v>0</v>
      </c>
    </row>
    <row r="28" spans="1:8" ht="37.5" customHeight="1" thickBot="1" x14ac:dyDescent="0.25">
      <c r="A28" s="35"/>
      <c r="B28" s="103" t="s">
        <v>237</v>
      </c>
      <c r="C28" s="36"/>
      <c r="D28" s="21"/>
      <c r="E28" s="303">
        <f>SUM(E26:E27)</f>
        <v>0</v>
      </c>
      <c r="H28" s="201"/>
    </row>
    <row r="29" spans="1:8" ht="26.25" customHeight="1" thickBot="1" x14ac:dyDescent="0.25">
      <c r="A29" s="146"/>
      <c r="D29" s="275" t="s">
        <v>139</v>
      </c>
      <c r="E29" s="90">
        <f>+E19+E24+E28</f>
        <v>0</v>
      </c>
    </row>
  </sheetData>
  <mergeCells count="2">
    <mergeCell ref="A8:E8"/>
    <mergeCell ref="A25:E25"/>
  </mergeCells>
  <pageMargins left="0.73" right="0.3" top="0.27" bottom="0.26"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H29"/>
  <sheetViews>
    <sheetView workbookViewId="0">
      <selection activeCell="J13" sqref="J13"/>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7" style="126" customWidth="1"/>
    <col min="6" max="16384" width="9.140625" style="126"/>
  </cols>
  <sheetData>
    <row r="1" spans="1:8" x14ac:dyDescent="0.2">
      <c r="A1"/>
      <c r="B1"/>
      <c r="C1"/>
      <c r="D1"/>
      <c r="E1" s="2">
        <f>'Program Annual Budget'!$D$6</f>
        <v>0</v>
      </c>
    </row>
    <row r="2" spans="1:8" x14ac:dyDescent="0.2">
      <c r="A2"/>
      <c r="B2"/>
      <c r="C2"/>
      <c r="D2"/>
      <c r="E2" s="2">
        <f>'Program Annual Budget'!$D$7</f>
        <v>0</v>
      </c>
    </row>
    <row r="3" spans="1:8" x14ac:dyDescent="0.2">
      <c r="A3"/>
      <c r="B3"/>
      <c r="C3"/>
      <c r="D3"/>
      <c r="E3" s="2">
        <f>'Program Annual Budget'!$D$8</f>
        <v>0</v>
      </c>
    </row>
    <row r="4" spans="1:8" x14ac:dyDescent="0.2">
      <c r="A4"/>
      <c r="B4"/>
      <c r="C4"/>
      <c r="D4"/>
      <c r="E4"/>
    </row>
    <row r="5" spans="1:8" x14ac:dyDescent="0.2">
      <c r="A5"/>
      <c r="B5"/>
      <c r="C5"/>
      <c r="D5"/>
      <c r="E5" s="2" t="str">
        <f>"Budget Version - "&amp;'Program Annual Budget'!$G$9</f>
        <v>Budget Version - Original</v>
      </c>
    </row>
    <row r="6" spans="1:8" x14ac:dyDescent="0.2">
      <c r="A6"/>
      <c r="B6"/>
      <c r="C6"/>
      <c r="D6"/>
      <c r="E6" s="12">
        <f>'Program Annual Budget'!$H$9</f>
        <v>0</v>
      </c>
    </row>
    <row r="7" spans="1:8" ht="13.5" thickBot="1" x14ac:dyDescent="0.25">
      <c r="A7"/>
      <c r="B7"/>
      <c r="C7"/>
      <c r="D7"/>
      <c r="E7"/>
    </row>
    <row r="8" spans="1:8" ht="21" thickBot="1" x14ac:dyDescent="0.35">
      <c r="A8" s="381" t="s">
        <v>70</v>
      </c>
      <c r="B8" s="382"/>
      <c r="C8" s="382"/>
      <c r="D8" s="382"/>
      <c r="E8" s="383"/>
    </row>
    <row r="9" spans="1:8" x14ac:dyDescent="0.2">
      <c r="A9" s="3"/>
      <c r="B9" s="3"/>
      <c r="C9"/>
      <c r="D9"/>
      <c r="E9"/>
    </row>
    <row r="10" spans="1:8" x14ac:dyDescent="0.2">
      <c r="A10" s="262" t="s">
        <v>155</v>
      </c>
      <c r="B10" s="263"/>
      <c r="C10"/>
      <c r="D10"/>
      <c r="E10"/>
    </row>
    <row r="11" spans="1:8" x14ac:dyDescent="0.2">
      <c r="A11" s="304" t="s">
        <v>271</v>
      </c>
      <c r="B11" s="3"/>
      <c r="C11"/>
      <c r="D11"/>
      <c r="E11"/>
    </row>
    <row r="12" spans="1:8" x14ac:dyDescent="0.2">
      <c r="A12" s="263"/>
      <c r="B12" s="3"/>
      <c r="C12"/>
      <c r="D12"/>
      <c r="E12"/>
    </row>
    <row r="13" spans="1:8" x14ac:dyDescent="0.2">
      <c r="A13" s="264" t="s">
        <v>331</v>
      </c>
      <c r="B13"/>
      <c r="C13"/>
      <c r="D13"/>
      <c r="E13"/>
    </row>
    <row r="14" spans="1:8" ht="13.5" thickBot="1" x14ac:dyDescent="0.25">
      <c r="A14"/>
      <c r="B14"/>
      <c r="C14"/>
      <c r="D14"/>
      <c r="E14"/>
    </row>
    <row r="15" spans="1:8" ht="45.75" thickBot="1" x14ac:dyDescent="0.3">
      <c r="A15" s="280" t="s">
        <v>90</v>
      </c>
      <c r="B15" s="281" t="s">
        <v>51</v>
      </c>
      <c r="C15" s="281" t="s">
        <v>6</v>
      </c>
      <c r="D15" s="281" t="s">
        <v>5</v>
      </c>
      <c r="E15" s="282" t="s">
        <v>89</v>
      </c>
      <c r="H15" s="148"/>
    </row>
    <row r="16" spans="1:8" x14ac:dyDescent="0.2">
      <c r="A16" s="112" t="s">
        <v>199</v>
      </c>
      <c r="B16" s="108"/>
      <c r="C16" s="109"/>
      <c r="D16" s="110"/>
      <c r="E16" s="111"/>
    </row>
    <row r="17" spans="1:8" ht="42.75" customHeight="1" x14ac:dyDescent="0.2">
      <c r="A17" s="18"/>
      <c r="B17" s="114"/>
      <c r="C17" s="121"/>
      <c r="D17" s="122"/>
      <c r="E17" s="295">
        <f>(+D17*C17)</f>
        <v>0</v>
      </c>
    </row>
    <row r="18" spans="1:8" ht="42.75" customHeight="1" x14ac:dyDescent="0.2">
      <c r="A18" s="18"/>
      <c r="B18" s="86"/>
      <c r="C18" s="118"/>
      <c r="D18" s="119"/>
      <c r="E18" s="295">
        <f t="shared" ref="E18:E27" si="0">(+D18*C18)</f>
        <v>0</v>
      </c>
    </row>
    <row r="19" spans="1:8" ht="42.75" customHeight="1" x14ac:dyDescent="0.2">
      <c r="A19" s="34"/>
      <c r="B19" s="100" t="s">
        <v>238</v>
      </c>
      <c r="C19" s="14"/>
      <c r="D19" s="20"/>
      <c r="E19" s="296">
        <f>SUM(E17:E18)</f>
        <v>0</v>
      </c>
    </row>
    <row r="20" spans="1:8" x14ac:dyDescent="0.2">
      <c r="A20" s="113" t="s">
        <v>200</v>
      </c>
      <c r="B20" s="104"/>
      <c r="C20" s="105"/>
      <c r="D20" s="106"/>
      <c r="E20" s="107"/>
    </row>
    <row r="21" spans="1:8" ht="42.75" customHeight="1" x14ac:dyDescent="0.2">
      <c r="A21" s="34"/>
      <c r="B21" s="86"/>
      <c r="C21" s="121"/>
      <c r="D21" s="122"/>
      <c r="E21" s="295">
        <f t="shared" si="0"/>
        <v>0</v>
      </c>
    </row>
    <row r="22" spans="1:8" ht="42.75" customHeight="1" x14ac:dyDescent="0.2">
      <c r="A22" s="34"/>
      <c r="B22" s="86"/>
      <c r="C22" s="121"/>
      <c r="D22" s="122"/>
      <c r="E22" s="295">
        <f t="shared" si="0"/>
        <v>0</v>
      </c>
    </row>
    <row r="23" spans="1:8" ht="42.75" customHeight="1" x14ac:dyDescent="0.2">
      <c r="A23" s="34"/>
      <c r="B23" s="86"/>
      <c r="C23" s="121"/>
      <c r="D23" s="122"/>
      <c r="E23" s="295">
        <f t="shared" si="0"/>
        <v>0</v>
      </c>
    </row>
    <row r="24" spans="1:8" ht="42.75" customHeight="1" x14ac:dyDescent="0.2">
      <c r="A24" s="34"/>
      <c r="B24" s="86"/>
      <c r="C24" s="120"/>
      <c r="D24" s="119"/>
      <c r="E24" s="295">
        <f t="shared" si="0"/>
        <v>0</v>
      </c>
    </row>
    <row r="25" spans="1:8" ht="42.75" customHeight="1" x14ac:dyDescent="0.2">
      <c r="A25" s="34"/>
      <c r="B25" s="86"/>
      <c r="C25" s="120"/>
      <c r="D25" s="119"/>
      <c r="E25" s="295">
        <f t="shared" si="0"/>
        <v>0</v>
      </c>
    </row>
    <row r="26" spans="1:8" ht="42.75" customHeight="1" x14ac:dyDescent="0.2">
      <c r="A26" s="34"/>
      <c r="B26" s="86"/>
      <c r="C26" s="120"/>
      <c r="D26" s="119"/>
      <c r="E26" s="295">
        <f t="shared" si="0"/>
        <v>0</v>
      </c>
    </row>
    <row r="27" spans="1:8" ht="42.75" customHeight="1" x14ac:dyDescent="0.2">
      <c r="A27" s="34"/>
      <c r="B27" s="86"/>
      <c r="C27" s="120"/>
      <c r="D27" s="119"/>
      <c r="E27" s="295">
        <f t="shared" si="0"/>
        <v>0</v>
      </c>
    </row>
    <row r="28" spans="1:8" ht="42.75" customHeight="1" thickBot="1" x14ac:dyDescent="0.25">
      <c r="A28" s="35"/>
      <c r="B28" s="103" t="s">
        <v>239</v>
      </c>
      <c r="C28" s="36"/>
      <c r="D28" s="21"/>
      <c r="E28" s="299">
        <f>SUM(E21:E27)</f>
        <v>0</v>
      </c>
      <c r="H28" s="201"/>
    </row>
    <row r="29" spans="1:8" ht="26.25" customHeight="1" thickBot="1" x14ac:dyDescent="0.25">
      <c r="A29" s="146"/>
      <c r="D29" s="275" t="s">
        <v>139</v>
      </c>
      <c r="E29" s="270">
        <f>+E19+E28</f>
        <v>0</v>
      </c>
    </row>
  </sheetData>
  <mergeCells count="1">
    <mergeCell ref="A8:E8"/>
  </mergeCells>
  <pageMargins left="0.73" right="0.3" top="0.27" bottom="0.26"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H33"/>
  <sheetViews>
    <sheetView topLeftCell="A9" workbookViewId="0">
      <selection activeCell="A2" sqref="A2"/>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7" style="126" customWidth="1"/>
    <col min="6" max="16384" width="9.140625" style="126"/>
  </cols>
  <sheetData>
    <row r="1" spans="1:8" x14ac:dyDescent="0.2">
      <c r="A1"/>
      <c r="B1"/>
      <c r="C1"/>
      <c r="D1"/>
      <c r="E1" s="2">
        <f>'Program Annual Budget'!$D$6</f>
        <v>0</v>
      </c>
    </row>
    <row r="2" spans="1:8" x14ac:dyDescent="0.2">
      <c r="A2"/>
      <c r="B2"/>
      <c r="C2"/>
      <c r="D2"/>
      <c r="E2" s="2">
        <f>'Program Annual Budget'!$D$7</f>
        <v>0</v>
      </c>
    </row>
    <row r="3" spans="1:8" x14ac:dyDescent="0.2">
      <c r="A3"/>
      <c r="B3"/>
      <c r="C3"/>
      <c r="D3"/>
      <c r="E3" s="2">
        <f>'Program Annual Budget'!$D$8</f>
        <v>0</v>
      </c>
    </row>
    <row r="4" spans="1:8" x14ac:dyDescent="0.2">
      <c r="A4"/>
      <c r="B4"/>
      <c r="C4"/>
      <c r="D4"/>
      <c r="E4"/>
    </row>
    <row r="5" spans="1:8" x14ac:dyDescent="0.2">
      <c r="A5"/>
      <c r="B5"/>
      <c r="C5"/>
      <c r="D5"/>
      <c r="E5" s="2" t="str">
        <f>"Budget Version - "&amp;'Program Annual Budget'!$G$9</f>
        <v>Budget Version - Original</v>
      </c>
    </row>
    <row r="6" spans="1:8" x14ac:dyDescent="0.2">
      <c r="A6"/>
      <c r="B6"/>
      <c r="C6"/>
      <c r="D6"/>
      <c r="E6" s="12">
        <f>'Program Annual Budget'!$H$9</f>
        <v>0</v>
      </c>
    </row>
    <row r="7" spans="1:8" ht="13.5" thickBot="1" x14ac:dyDescent="0.25">
      <c r="A7"/>
      <c r="B7"/>
      <c r="C7"/>
      <c r="D7"/>
      <c r="E7"/>
    </row>
    <row r="8" spans="1:8" ht="21" thickBot="1" x14ac:dyDescent="0.35">
      <c r="A8" s="381" t="s">
        <v>71</v>
      </c>
      <c r="B8" s="382"/>
      <c r="C8" s="382"/>
      <c r="D8" s="382"/>
      <c r="E8" s="383"/>
    </row>
    <row r="9" spans="1:8" x14ac:dyDescent="0.2">
      <c r="A9" s="3"/>
      <c r="B9" s="3"/>
      <c r="C9"/>
      <c r="D9"/>
      <c r="E9"/>
    </row>
    <row r="10" spans="1:8" x14ac:dyDescent="0.2">
      <c r="A10" s="262" t="s">
        <v>272</v>
      </c>
      <c r="B10" s="263"/>
      <c r="C10"/>
      <c r="D10"/>
      <c r="E10"/>
    </row>
    <row r="11" spans="1:8" x14ac:dyDescent="0.2">
      <c r="A11" s="262" t="s">
        <v>114</v>
      </c>
      <c r="B11" s="3"/>
      <c r="C11"/>
      <c r="D11"/>
      <c r="E11"/>
    </row>
    <row r="12" spans="1:8" x14ac:dyDescent="0.2">
      <c r="A12" s="262" t="s">
        <v>273</v>
      </c>
      <c r="B12"/>
      <c r="C12"/>
      <c r="D12"/>
      <c r="E12"/>
    </row>
    <row r="13" spans="1:8" x14ac:dyDescent="0.2">
      <c r="A13" s="262" t="s">
        <v>152</v>
      </c>
      <c r="B13"/>
      <c r="C13"/>
      <c r="D13"/>
      <c r="E13"/>
    </row>
    <row r="14" spans="1:8" ht="13.5" thickBot="1" x14ac:dyDescent="0.25">
      <c r="A14" s="262"/>
      <c r="B14"/>
      <c r="C14"/>
      <c r="D14"/>
      <c r="E14"/>
    </row>
    <row r="15" spans="1:8" ht="45.75" thickBot="1" x14ac:dyDescent="0.3">
      <c r="A15" s="280" t="s">
        <v>90</v>
      </c>
      <c r="B15" s="281" t="s">
        <v>51</v>
      </c>
      <c r="C15" s="281" t="s">
        <v>6</v>
      </c>
      <c r="D15" s="281" t="s">
        <v>5</v>
      </c>
      <c r="E15" s="282" t="s">
        <v>89</v>
      </c>
      <c r="H15" s="148"/>
    </row>
    <row r="16" spans="1:8" x14ac:dyDescent="0.2">
      <c r="A16" s="112" t="s">
        <v>201</v>
      </c>
      <c r="B16" s="108"/>
      <c r="C16" s="109"/>
      <c r="D16" s="110"/>
      <c r="E16" s="111"/>
    </row>
    <row r="17" spans="1:8" ht="42.75" customHeight="1" x14ac:dyDescent="0.2">
      <c r="A17" s="19"/>
      <c r="B17" s="114"/>
      <c r="C17" s="121"/>
      <c r="D17" s="122"/>
      <c r="E17" s="295">
        <f>(+D17*C17)</f>
        <v>0</v>
      </c>
    </row>
    <row r="18" spans="1:8" ht="42.75" customHeight="1" x14ac:dyDescent="0.2">
      <c r="A18" s="19"/>
      <c r="B18" s="86"/>
      <c r="C18" s="120"/>
      <c r="D18" s="119"/>
      <c r="E18" s="295">
        <f t="shared" ref="E18:E31" si="0">(+D18*C18)</f>
        <v>0</v>
      </c>
    </row>
    <row r="19" spans="1:8" ht="42.75" customHeight="1" x14ac:dyDescent="0.2">
      <c r="A19" s="30"/>
      <c r="B19" s="78"/>
      <c r="C19" s="16"/>
      <c r="D19" s="20"/>
      <c r="E19" s="295">
        <f t="shared" si="0"/>
        <v>0</v>
      </c>
    </row>
    <row r="20" spans="1:8" ht="42.75" customHeight="1" x14ac:dyDescent="0.2">
      <c r="A20" s="34"/>
      <c r="B20" s="100" t="s">
        <v>240</v>
      </c>
      <c r="C20" s="14"/>
      <c r="D20" s="20"/>
      <c r="E20" s="296">
        <f>SUM(E17:E19)</f>
        <v>0</v>
      </c>
    </row>
    <row r="21" spans="1:8" x14ac:dyDescent="0.2">
      <c r="A21" s="113" t="s">
        <v>241</v>
      </c>
      <c r="B21" s="104"/>
      <c r="C21" s="105"/>
      <c r="D21" s="106"/>
      <c r="E21" s="107"/>
    </row>
    <row r="22" spans="1:8" ht="42.75" customHeight="1" x14ac:dyDescent="0.2">
      <c r="A22" s="34"/>
      <c r="B22" s="86"/>
      <c r="C22" s="120"/>
      <c r="D22" s="119"/>
      <c r="E22" s="295">
        <f t="shared" si="0"/>
        <v>0</v>
      </c>
    </row>
    <row r="23" spans="1:8" ht="42.75" customHeight="1" x14ac:dyDescent="0.2">
      <c r="A23" s="34"/>
      <c r="B23" s="86"/>
      <c r="C23" s="14"/>
      <c r="D23" s="20"/>
      <c r="E23" s="295">
        <f t="shared" si="0"/>
        <v>0</v>
      </c>
    </row>
    <row r="24" spans="1:8" ht="42.75" customHeight="1" x14ac:dyDescent="0.2">
      <c r="A24" s="34"/>
      <c r="B24" s="86"/>
      <c r="C24" s="14"/>
      <c r="D24" s="20"/>
      <c r="E24" s="295">
        <f t="shared" si="0"/>
        <v>0</v>
      </c>
    </row>
    <row r="25" spans="1:8" ht="42.75" customHeight="1" x14ac:dyDescent="0.2">
      <c r="A25" s="34"/>
      <c r="B25" s="86"/>
      <c r="C25" s="14"/>
      <c r="D25" s="20"/>
      <c r="E25" s="295">
        <f t="shared" si="0"/>
        <v>0</v>
      </c>
    </row>
    <row r="26" spans="1:8" ht="42.75" customHeight="1" x14ac:dyDescent="0.2">
      <c r="A26" s="34"/>
      <c r="B26" s="101" t="s">
        <v>242</v>
      </c>
      <c r="C26" s="14"/>
      <c r="D26" s="20"/>
      <c r="E26" s="296">
        <f>SUM(E22:E25)</f>
        <v>0</v>
      </c>
    </row>
    <row r="27" spans="1:8" x14ac:dyDescent="0.2">
      <c r="A27" s="113" t="s">
        <v>202</v>
      </c>
      <c r="B27" s="104"/>
      <c r="C27" s="105"/>
      <c r="D27" s="106"/>
      <c r="E27" s="107"/>
    </row>
    <row r="28" spans="1:8" ht="42.75" customHeight="1" x14ac:dyDescent="0.2">
      <c r="A28" s="34"/>
      <c r="B28" s="86"/>
      <c r="C28" s="121"/>
      <c r="D28" s="122"/>
      <c r="E28" s="295">
        <f t="shared" si="0"/>
        <v>0</v>
      </c>
    </row>
    <row r="29" spans="1:8" ht="57" customHeight="1" x14ac:dyDescent="0.2">
      <c r="A29" s="34"/>
      <c r="B29" s="86"/>
      <c r="C29" s="120"/>
      <c r="D29" s="119"/>
      <c r="E29" s="295">
        <f t="shared" si="0"/>
        <v>0</v>
      </c>
    </row>
    <row r="30" spans="1:8" ht="57" customHeight="1" x14ac:dyDescent="0.2">
      <c r="A30" s="34"/>
      <c r="B30" s="86"/>
      <c r="C30" s="120"/>
      <c r="D30" s="119"/>
      <c r="E30" s="295">
        <f t="shared" si="0"/>
        <v>0</v>
      </c>
    </row>
    <row r="31" spans="1:8" ht="69.75" customHeight="1" x14ac:dyDescent="0.2">
      <c r="A31" s="34"/>
      <c r="B31" s="86"/>
      <c r="C31" s="120"/>
      <c r="D31" s="119"/>
      <c r="E31" s="295">
        <f t="shared" si="0"/>
        <v>0</v>
      </c>
    </row>
    <row r="32" spans="1:8" ht="42.75" customHeight="1" thickBot="1" x14ac:dyDescent="0.25">
      <c r="A32" s="35"/>
      <c r="B32" s="103" t="s">
        <v>243</v>
      </c>
      <c r="C32" s="36"/>
      <c r="D32" s="21"/>
      <c r="E32" s="298">
        <f>SUM(E28:E31)</f>
        <v>0</v>
      </c>
      <c r="H32" s="201"/>
    </row>
    <row r="33" spans="1:5" ht="26.25" customHeight="1" thickBot="1" x14ac:dyDescent="0.25">
      <c r="A33" s="146"/>
      <c r="D33" s="275" t="s">
        <v>139</v>
      </c>
      <c r="E33" s="90">
        <f>+E20+E26+E32</f>
        <v>0</v>
      </c>
    </row>
  </sheetData>
  <sheetProtection algorithmName="SHA-512" hashValue="69XxXzUQLHS4w0gEQrIIVsM4Z5gjDY/68V63JM9ET3MZFs6OG2eeonyFE9MUtJsIV5RtIaLyBgpQrWqcdLqaPw==" saltValue="G4PGavVKL0m8Tfk18uZdQA==" spinCount="100000" sheet="1" objects="1" scenarios="1"/>
  <mergeCells count="1">
    <mergeCell ref="A8:E8"/>
  </mergeCells>
  <pageMargins left="0.73" right="0.3" top="0.27" bottom="0.26"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31"/>
  <sheetViews>
    <sheetView workbookViewId="0">
      <selection activeCell="A13" sqref="A13"/>
    </sheetView>
  </sheetViews>
  <sheetFormatPr defaultColWidth="9.140625" defaultRowHeight="12.75" x14ac:dyDescent="0.2"/>
  <cols>
    <col min="1" max="1" width="16.42578125" style="88" customWidth="1"/>
    <col min="2" max="2" width="39.5703125" style="88" customWidth="1"/>
    <col min="3" max="3" width="12" style="88" bestFit="1" customWidth="1"/>
    <col min="4" max="4" width="11.42578125" style="88" customWidth="1"/>
    <col min="5" max="5" width="17" style="88" customWidth="1"/>
    <col min="6" max="16384" width="9.140625" style="88"/>
  </cols>
  <sheetData>
    <row r="1" spans="1:5" x14ac:dyDescent="0.2">
      <c r="A1" s="47"/>
      <c r="B1" s="47"/>
      <c r="C1" s="47"/>
      <c r="D1" s="47"/>
      <c r="E1" s="2">
        <f>'Program Annual Budget'!$D$6</f>
        <v>0</v>
      </c>
    </row>
    <row r="2" spans="1:5" x14ac:dyDescent="0.2">
      <c r="A2" s="47"/>
      <c r="B2" s="47"/>
      <c r="C2" s="47"/>
      <c r="D2" s="47"/>
      <c r="E2" s="2">
        <f>'Program Annual Budget'!$D$7</f>
        <v>0</v>
      </c>
    </row>
    <row r="3" spans="1:5" x14ac:dyDescent="0.2">
      <c r="A3" s="47"/>
      <c r="B3" s="47"/>
      <c r="C3" s="47"/>
      <c r="D3" s="47"/>
      <c r="E3" s="2">
        <f>'Program Annual Budget'!$D$8</f>
        <v>0</v>
      </c>
    </row>
    <row r="4" spans="1:5" x14ac:dyDescent="0.2">
      <c r="A4" s="47"/>
      <c r="B4" s="47"/>
      <c r="C4" s="47"/>
      <c r="D4" s="47"/>
      <c r="E4"/>
    </row>
    <row r="5" spans="1:5" x14ac:dyDescent="0.2">
      <c r="A5" s="47"/>
      <c r="B5" s="47"/>
      <c r="C5" s="47"/>
      <c r="D5" s="47"/>
      <c r="E5" s="2" t="str">
        <f>"Budget Version - "&amp;'Program Annual Budget'!$G$9</f>
        <v>Budget Version - Original</v>
      </c>
    </row>
    <row r="6" spans="1:5" x14ac:dyDescent="0.2">
      <c r="A6" s="47"/>
      <c r="B6" s="47"/>
      <c r="C6" s="47"/>
      <c r="D6" s="47"/>
      <c r="E6" s="12">
        <f>'Program Annual Budget'!$H$9</f>
        <v>0</v>
      </c>
    </row>
    <row r="7" spans="1:5" ht="13.5" thickBot="1" x14ac:dyDescent="0.25">
      <c r="A7" s="47"/>
      <c r="B7" s="47"/>
      <c r="C7" s="47"/>
      <c r="D7" s="47"/>
      <c r="E7" s="47"/>
    </row>
    <row r="8" spans="1:5" ht="21" thickBot="1" x14ac:dyDescent="0.35">
      <c r="A8" s="387" t="s">
        <v>244</v>
      </c>
      <c r="B8" s="388"/>
      <c r="C8" s="388"/>
      <c r="D8" s="388"/>
      <c r="E8" s="389"/>
    </row>
    <row r="9" spans="1:5" x14ac:dyDescent="0.2">
      <c r="A9" s="47"/>
      <c r="B9" s="47"/>
      <c r="C9" s="47"/>
      <c r="D9" s="47"/>
      <c r="E9" s="47"/>
    </row>
    <row r="10" spans="1:5" x14ac:dyDescent="0.2">
      <c r="A10" s="47" t="s">
        <v>274</v>
      </c>
      <c r="B10" s="92"/>
      <c r="C10" s="47"/>
      <c r="D10" s="47"/>
      <c r="E10" s="47"/>
    </row>
    <row r="11" spans="1:5" x14ac:dyDescent="0.2">
      <c r="A11" s="47" t="s">
        <v>267</v>
      </c>
      <c r="B11" s="47"/>
      <c r="C11" s="47"/>
      <c r="D11" s="47"/>
      <c r="E11" s="47"/>
    </row>
    <row r="12" spans="1:5" x14ac:dyDescent="0.2">
      <c r="A12" s="47"/>
      <c r="B12" s="47"/>
      <c r="C12" s="47"/>
      <c r="D12" s="47"/>
      <c r="E12" s="47"/>
    </row>
    <row r="13" spans="1:5" x14ac:dyDescent="0.2">
      <c r="A13" s="264" t="s">
        <v>334</v>
      </c>
      <c r="B13" s="47"/>
      <c r="C13" s="47"/>
      <c r="D13" s="47"/>
      <c r="E13" s="47"/>
    </row>
    <row r="14" spans="1:5" ht="13.5" thickBot="1" x14ac:dyDescent="0.25">
      <c r="A14" s="47"/>
      <c r="B14" s="47"/>
      <c r="C14" s="47"/>
      <c r="D14" s="47"/>
      <c r="E14" s="47"/>
    </row>
    <row r="15" spans="1:5" ht="45.75" thickBot="1" x14ac:dyDescent="0.3">
      <c r="A15" s="93" t="s">
        <v>90</v>
      </c>
      <c r="B15" s="94" t="s">
        <v>51</v>
      </c>
      <c r="C15" s="94" t="s">
        <v>6</v>
      </c>
      <c r="D15" s="94" t="s">
        <v>5</v>
      </c>
      <c r="E15" s="95" t="s">
        <v>89</v>
      </c>
    </row>
    <row r="16" spans="1:5" x14ac:dyDescent="0.2">
      <c r="A16" s="112" t="s">
        <v>204</v>
      </c>
      <c r="B16" s="108"/>
      <c r="C16" s="109"/>
      <c r="D16" s="110"/>
      <c r="E16" s="111"/>
    </row>
    <row r="17" spans="1:5" ht="42.75" customHeight="1" x14ac:dyDescent="0.2">
      <c r="A17" s="115"/>
      <c r="B17" s="86"/>
      <c r="C17" s="120"/>
      <c r="D17" s="119"/>
      <c r="E17" s="96">
        <f>(+D17*C17)</f>
        <v>0</v>
      </c>
    </row>
    <row r="18" spans="1:5" ht="42.75" customHeight="1" x14ac:dyDescent="0.2">
      <c r="A18" s="115"/>
      <c r="B18" s="114"/>
      <c r="C18" s="121"/>
      <c r="D18" s="17"/>
      <c r="E18" s="96">
        <f>(+D18*C18)</f>
        <v>0</v>
      </c>
    </row>
    <row r="19" spans="1:5" ht="42.75" customHeight="1" x14ac:dyDescent="0.2">
      <c r="A19" s="87"/>
      <c r="B19" s="86"/>
      <c r="C19" s="120"/>
      <c r="D19" s="20"/>
      <c r="E19" s="96">
        <f>(+D19*C19)</f>
        <v>0</v>
      </c>
    </row>
    <row r="20" spans="1:5" ht="42.75" customHeight="1" x14ac:dyDescent="0.2">
      <c r="A20" s="99"/>
      <c r="B20" s="100" t="s">
        <v>245</v>
      </c>
      <c r="C20" s="102"/>
      <c r="D20" s="33"/>
      <c r="E20" s="98">
        <f>SUM(E17:E19)</f>
        <v>0</v>
      </c>
    </row>
    <row r="21" spans="1:5" x14ac:dyDescent="0.2">
      <c r="A21" s="113" t="s">
        <v>205</v>
      </c>
      <c r="B21" s="104"/>
      <c r="C21" s="105"/>
      <c r="D21" s="106"/>
      <c r="E21" s="107"/>
    </row>
    <row r="22" spans="1:5" ht="42.75" customHeight="1" x14ac:dyDescent="0.2">
      <c r="A22" s="87"/>
      <c r="B22" s="86"/>
      <c r="C22" s="120"/>
      <c r="D22" s="119"/>
      <c r="E22" s="96">
        <f t="shared" ref="E22:E29" si="0">(+D22*C22)</f>
        <v>0</v>
      </c>
    </row>
    <row r="23" spans="1:5" ht="42.75" customHeight="1" x14ac:dyDescent="0.2">
      <c r="A23" s="87"/>
      <c r="B23" s="86"/>
      <c r="C23" s="121"/>
      <c r="D23" s="17"/>
      <c r="E23" s="96">
        <f t="shared" si="0"/>
        <v>0</v>
      </c>
    </row>
    <row r="24" spans="1:5" ht="42.75" customHeight="1" x14ac:dyDescent="0.2">
      <c r="A24" s="87"/>
      <c r="B24" s="86"/>
      <c r="C24" s="120"/>
      <c r="D24" s="20"/>
      <c r="E24" s="96">
        <f t="shared" si="0"/>
        <v>0</v>
      </c>
    </row>
    <row r="25" spans="1:5" ht="42.75" customHeight="1" x14ac:dyDescent="0.2">
      <c r="A25" s="87"/>
      <c r="B25" s="101" t="s">
        <v>246</v>
      </c>
      <c r="C25" s="120"/>
      <c r="D25" s="20"/>
      <c r="E25" s="97">
        <f>SUM(E22:E24)</f>
        <v>0</v>
      </c>
    </row>
    <row r="26" spans="1:5" x14ac:dyDescent="0.2">
      <c r="A26" s="113" t="s">
        <v>206</v>
      </c>
      <c r="B26" s="104"/>
      <c r="C26" s="105"/>
      <c r="D26" s="106"/>
      <c r="E26" s="107"/>
    </row>
    <row r="27" spans="1:5" ht="42.75" customHeight="1" x14ac:dyDescent="0.2">
      <c r="A27" s="87"/>
      <c r="B27" s="86"/>
      <c r="C27" s="121"/>
      <c r="D27" s="122"/>
      <c r="E27" s="96">
        <f t="shared" si="0"/>
        <v>0</v>
      </c>
    </row>
    <row r="28" spans="1:5" ht="42.75" customHeight="1" x14ac:dyDescent="0.2">
      <c r="A28" s="87"/>
      <c r="B28" s="86"/>
      <c r="C28" s="121"/>
      <c r="D28" s="17"/>
      <c r="E28" s="96">
        <f t="shared" si="0"/>
        <v>0</v>
      </c>
    </row>
    <row r="29" spans="1:5" ht="42.75" customHeight="1" x14ac:dyDescent="0.2">
      <c r="A29" s="87"/>
      <c r="B29" s="86"/>
      <c r="C29" s="120"/>
      <c r="D29" s="20"/>
      <c r="E29" s="96">
        <f t="shared" si="0"/>
        <v>0</v>
      </c>
    </row>
    <row r="30" spans="1:5" ht="42.75" customHeight="1" thickBot="1" x14ac:dyDescent="0.25">
      <c r="A30" s="87"/>
      <c r="B30" s="101" t="s">
        <v>247</v>
      </c>
      <c r="C30" s="120"/>
      <c r="D30" s="20"/>
      <c r="E30" s="97">
        <f>SUM(E27:E29)</f>
        <v>0</v>
      </c>
    </row>
    <row r="31" spans="1:5" ht="26.25" customHeight="1" thickBot="1" x14ac:dyDescent="0.25">
      <c r="A31" s="89"/>
      <c r="D31" s="91" t="s">
        <v>139</v>
      </c>
      <c r="E31" s="90">
        <f>ROUND(+E20+E25+E30,2)</f>
        <v>0</v>
      </c>
    </row>
  </sheetData>
  <mergeCells count="1">
    <mergeCell ref="A8:E8"/>
  </mergeCells>
  <pageMargins left="0.73" right="0.3" top="0.27" bottom="0.26"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74"/>
  <sheetViews>
    <sheetView topLeftCell="A22" zoomScaleNormal="100" workbookViewId="0">
      <selection activeCell="A21" sqref="A21"/>
    </sheetView>
  </sheetViews>
  <sheetFormatPr defaultRowHeight="18.75" customHeight="1" x14ac:dyDescent="0.2"/>
  <cols>
    <col min="1" max="4" width="8.5703125" customWidth="1"/>
    <col min="5" max="5" width="4" customWidth="1"/>
    <col min="6" max="6" width="8.85546875" customWidth="1"/>
    <col min="7" max="13" width="8.5703125" customWidth="1"/>
  </cols>
  <sheetData>
    <row r="1" spans="1:16" ht="18.75" customHeight="1" x14ac:dyDescent="0.25">
      <c r="D1" s="354"/>
      <c r="E1" s="354"/>
      <c r="F1" s="354"/>
      <c r="G1" s="354"/>
      <c r="H1" s="354"/>
      <c r="I1" s="354"/>
      <c r="J1" s="354"/>
      <c r="K1" s="354"/>
      <c r="L1" s="354"/>
      <c r="M1" s="354"/>
    </row>
    <row r="2" spans="1:16" ht="18.75" customHeight="1" x14ac:dyDescent="0.25">
      <c r="D2" s="354" t="str">
        <f>'Budget Overview'!D1:M1</f>
        <v>Program Annual Budget</v>
      </c>
      <c r="E2" s="354"/>
      <c r="F2" s="354"/>
      <c r="G2" s="354"/>
      <c r="H2" s="354"/>
      <c r="I2" s="354"/>
      <c r="J2" s="354"/>
      <c r="K2" s="354"/>
      <c r="L2" s="354"/>
      <c r="M2" s="354"/>
    </row>
    <row r="3" spans="1:16" ht="18.75" customHeight="1" x14ac:dyDescent="0.25">
      <c r="D3" s="354" t="str">
        <f>'Budget Overview'!D2:M2</f>
        <v>July 1, 2024 through June 30, 2025</v>
      </c>
      <c r="E3" s="354"/>
      <c r="F3" s="354"/>
      <c r="G3" s="354"/>
      <c r="H3" s="354"/>
      <c r="I3" s="354"/>
      <c r="J3" s="354"/>
      <c r="K3" s="354"/>
      <c r="L3" s="354"/>
      <c r="M3" s="354"/>
    </row>
    <row r="5" spans="1:16" ht="18" customHeight="1" x14ac:dyDescent="0.25">
      <c r="D5" s="355" t="s">
        <v>59</v>
      </c>
      <c r="E5" s="355"/>
      <c r="F5" s="355"/>
      <c r="G5" s="355"/>
      <c r="H5" s="355"/>
      <c r="I5" s="355"/>
      <c r="J5" s="355"/>
      <c r="K5" s="355"/>
      <c r="L5" s="355"/>
      <c r="M5" s="355"/>
    </row>
    <row r="6" spans="1:16" ht="18" customHeight="1" x14ac:dyDescent="0.25">
      <c r="A6" s="4"/>
      <c r="B6" s="4"/>
      <c r="C6" s="4"/>
      <c r="D6" s="4"/>
      <c r="E6" s="4"/>
      <c r="F6" s="4"/>
      <c r="G6" s="4"/>
      <c r="H6" s="4"/>
      <c r="I6" s="4"/>
      <c r="J6" s="4"/>
    </row>
    <row r="7" spans="1:16" ht="18" customHeight="1" x14ac:dyDescent="0.25">
      <c r="A7" s="4"/>
      <c r="B7" s="4"/>
      <c r="C7" s="4"/>
      <c r="D7" s="4"/>
      <c r="E7" s="4"/>
      <c r="F7" s="4"/>
      <c r="G7" s="4"/>
      <c r="H7" s="4"/>
      <c r="I7" s="4"/>
      <c r="J7" s="4"/>
    </row>
    <row r="8" spans="1:16" ht="18" customHeight="1" x14ac:dyDescent="0.25">
      <c r="A8" s="4"/>
      <c r="B8" s="4"/>
      <c r="C8" s="4"/>
      <c r="D8" s="4"/>
      <c r="E8" s="4"/>
      <c r="F8" s="4"/>
      <c r="G8" s="4"/>
      <c r="H8" s="4"/>
      <c r="I8" s="4"/>
      <c r="J8" s="4"/>
    </row>
    <row r="9" spans="1:16" ht="18" customHeight="1" x14ac:dyDescent="0.25">
      <c r="A9" s="5" t="s">
        <v>60</v>
      </c>
      <c r="B9" s="4"/>
      <c r="C9" s="4"/>
      <c r="D9" s="4"/>
      <c r="E9" s="4"/>
      <c r="F9" s="4"/>
      <c r="G9" s="4"/>
      <c r="H9" s="4"/>
      <c r="I9" s="4"/>
      <c r="J9" s="4"/>
    </row>
    <row r="10" spans="1:16" ht="18" customHeight="1" x14ac:dyDescent="0.25">
      <c r="A10" s="5" t="s">
        <v>85</v>
      </c>
      <c r="B10" s="4"/>
      <c r="C10" s="4"/>
      <c r="D10" s="4"/>
      <c r="E10" s="4"/>
      <c r="F10" s="4"/>
      <c r="G10" s="4"/>
      <c r="H10" s="4"/>
      <c r="I10" s="4"/>
      <c r="J10" s="4"/>
    </row>
    <row r="11" spans="1:16" s="5" customFormat="1" ht="18" customHeight="1" x14ac:dyDescent="0.2"/>
    <row r="12" spans="1:16" s="5" customFormat="1" ht="18" customHeight="1" x14ac:dyDescent="0.2"/>
    <row r="13" spans="1:16" s="5" customFormat="1" ht="18" customHeight="1" x14ac:dyDescent="0.25">
      <c r="A13" s="5" t="s">
        <v>176</v>
      </c>
    </row>
    <row r="14" spans="1:16" s="5" customFormat="1" ht="18" customHeight="1" x14ac:dyDescent="0.2">
      <c r="A14" s="5" t="s">
        <v>81</v>
      </c>
      <c r="P14" s="320"/>
    </row>
    <row r="15" spans="1:16" s="5" customFormat="1" ht="18" customHeight="1" x14ac:dyDescent="0.2">
      <c r="A15" s="5" t="s">
        <v>312</v>
      </c>
    </row>
    <row r="16" spans="1:16" s="5" customFormat="1" ht="18" customHeight="1" x14ac:dyDescent="0.2">
      <c r="A16" s="5" t="s">
        <v>318</v>
      </c>
    </row>
    <row r="17" spans="1:14" s="5" customFormat="1" ht="18" customHeight="1" x14ac:dyDescent="0.2"/>
    <row r="18" spans="1:14" s="5" customFormat="1" ht="18" customHeight="1" x14ac:dyDescent="0.2"/>
    <row r="19" spans="1:14" s="5" customFormat="1" ht="18" customHeight="1" x14ac:dyDescent="0.25">
      <c r="A19" s="5" t="s">
        <v>177</v>
      </c>
    </row>
    <row r="20" spans="1:14" s="5" customFormat="1" ht="18" customHeight="1" x14ac:dyDescent="0.2">
      <c r="A20" s="5" t="s">
        <v>319</v>
      </c>
    </row>
    <row r="21" spans="1:14" s="5" customFormat="1" ht="18" customHeight="1" x14ac:dyDescent="0.2">
      <c r="A21" s="5" t="s">
        <v>313</v>
      </c>
    </row>
    <row r="22" spans="1:14" s="5" customFormat="1" ht="18" customHeight="1" x14ac:dyDescent="0.2">
      <c r="A22" s="5" t="s">
        <v>314</v>
      </c>
    </row>
    <row r="23" spans="1:14" s="5" customFormat="1" ht="18" customHeight="1" x14ac:dyDescent="0.2"/>
    <row r="24" spans="1:14" s="5" customFormat="1" ht="18" customHeight="1" x14ac:dyDescent="0.2"/>
    <row r="25" spans="1:14" s="5" customFormat="1" ht="18" customHeight="1" x14ac:dyDescent="0.25">
      <c r="A25" s="68" t="s">
        <v>178</v>
      </c>
      <c r="B25" s="68"/>
      <c r="C25" s="68"/>
      <c r="D25" s="68"/>
      <c r="E25" s="68"/>
      <c r="F25" s="68"/>
      <c r="G25" s="68"/>
      <c r="H25" s="68"/>
      <c r="I25" s="68"/>
      <c r="J25" s="68"/>
      <c r="K25" s="68"/>
      <c r="L25" s="68"/>
      <c r="M25" s="68"/>
      <c r="N25" s="68"/>
    </row>
    <row r="26" spans="1:14" s="5" customFormat="1" ht="18" customHeight="1" x14ac:dyDescent="0.2">
      <c r="A26" s="68" t="s">
        <v>315</v>
      </c>
      <c r="B26" s="68"/>
      <c r="C26" s="68"/>
      <c r="D26" s="68"/>
      <c r="E26" s="68"/>
      <c r="F26" s="68"/>
      <c r="G26" s="68"/>
      <c r="H26" s="68"/>
      <c r="I26" s="68"/>
      <c r="J26" s="68"/>
      <c r="K26" s="68"/>
      <c r="L26" s="68"/>
      <c r="M26" s="68"/>
      <c r="N26" s="68"/>
    </row>
    <row r="27" spans="1:14" s="5" customFormat="1" ht="18" customHeight="1" x14ac:dyDescent="0.2">
      <c r="A27" s="68" t="s">
        <v>317</v>
      </c>
      <c r="B27" s="68"/>
      <c r="C27" s="68"/>
      <c r="D27" s="68"/>
      <c r="E27" s="68"/>
      <c r="F27" s="68"/>
      <c r="G27" s="68"/>
      <c r="H27" s="68"/>
      <c r="I27" s="68"/>
      <c r="J27" s="68"/>
      <c r="K27" s="68"/>
      <c r="L27" s="68"/>
      <c r="M27" s="68"/>
      <c r="N27" s="68"/>
    </row>
    <row r="28" spans="1:14" s="5" customFormat="1" ht="18" customHeight="1" x14ac:dyDescent="0.2">
      <c r="A28" s="68" t="s">
        <v>316</v>
      </c>
      <c r="B28" s="68"/>
      <c r="C28" s="68"/>
      <c r="D28" s="68"/>
      <c r="E28" s="68"/>
      <c r="F28" s="68"/>
      <c r="G28" s="68"/>
      <c r="H28" s="68"/>
      <c r="I28" s="68"/>
      <c r="J28" s="68"/>
      <c r="K28" s="68"/>
      <c r="L28" s="68"/>
      <c r="M28" s="68"/>
      <c r="N28" s="68"/>
    </row>
    <row r="29" spans="1:14" s="5" customFormat="1" ht="18" customHeight="1" x14ac:dyDescent="0.2">
      <c r="A29" s="68"/>
      <c r="B29" s="68"/>
      <c r="C29" s="68"/>
      <c r="D29" s="68"/>
      <c r="E29" s="68"/>
      <c r="F29" s="68"/>
      <c r="G29" s="68"/>
      <c r="H29" s="68"/>
      <c r="I29" s="68"/>
      <c r="J29" s="68"/>
      <c r="K29" s="68"/>
      <c r="L29" s="68"/>
      <c r="M29" s="68"/>
      <c r="N29" s="68"/>
    </row>
    <row r="30" spans="1:14" s="5" customFormat="1" ht="18" customHeight="1" x14ac:dyDescent="0.2"/>
    <row r="31" spans="1:14" s="5" customFormat="1" ht="18" customHeight="1" x14ac:dyDescent="0.25">
      <c r="A31" s="6" t="s">
        <v>80</v>
      </c>
      <c r="B31" s="6"/>
      <c r="C31" s="6"/>
      <c r="D31" s="6"/>
      <c r="E31" s="6"/>
      <c r="F31" s="6"/>
      <c r="G31" s="6"/>
      <c r="H31" s="6"/>
      <c r="I31" s="6"/>
      <c r="J31" s="6"/>
      <c r="K31" s="6"/>
      <c r="L31" s="6"/>
      <c r="M31" s="6"/>
    </row>
    <row r="32" spans="1:14" s="5" customFormat="1" ht="18" customHeight="1" x14ac:dyDescent="0.2">
      <c r="A32" s="5" t="s">
        <v>82</v>
      </c>
    </row>
    <row r="33" spans="1:3" s="5" customFormat="1" ht="18" customHeight="1" x14ac:dyDescent="0.2">
      <c r="A33" s="5" t="s">
        <v>183</v>
      </c>
    </row>
    <row r="34" spans="1:3" s="5" customFormat="1" ht="18" customHeight="1" x14ac:dyDescent="0.2">
      <c r="A34" s="69" t="s">
        <v>184</v>
      </c>
    </row>
    <row r="35" spans="1:3" s="5" customFormat="1" ht="18" customHeight="1" x14ac:dyDescent="0.2"/>
    <row r="36" spans="1:3" s="5" customFormat="1" ht="18" customHeight="1" x14ac:dyDescent="0.25">
      <c r="B36" s="5" t="s">
        <v>93</v>
      </c>
    </row>
    <row r="37" spans="1:3" s="5" customFormat="1" ht="18" customHeight="1" x14ac:dyDescent="0.2">
      <c r="C37" s="5" t="s">
        <v>94</v>
      </c>
    </row>
    <row r="38" spans="1:3" s="5" customFormat="1" ht="18" customHeight="1" x14ac:dyDescent="0.2">
      <c r="C38" s="5" t="s">
        <v>64</v>
      </c>
    </row>
    <row r="39" spans="1:3" s="5" customFormat="1" ht="18" customHeight="1" x14ac:dyDescent="0.25">
      <c r="B39" s="5" t="s">
        <v>166</v>
      </c>
    </row>
    <row r="40" spans="1:3" s="5" customFormat="1" ht="18" customHeight="1" x14ac:dyDescent="0.2">
      <c r="C40" s="5" t="s">
        <v>167</v>
      </c>
    </row>
    <row r="41" spans="1:3" s="5" customFormat="1" ht="18" customHeight="1" x14ac:dyDescent="0.2">
      <c r="C41" s="5" t="s">
        <v>185</v>
      </c>
    </row>
    <row r="42" spans="1:3" s="5" customFormat="1" ht="18" customHeight="1" x14ac:dyDescent="0.2">
      <c r="C42" s="5" t="s">
        <v>168</v>
      </c>
    </row>
    <row r="43" spans="1:3" s="5" customFormat="1" ht="18" customHeight="1" x14ac:dyDescent="0.25">
      <c r="B43" s="5" t="s">
        <v>38</v>
      </c>
    </row>
    <row r="44" spans="1:3" s="5" customFormat="1" ht="18" customHeight="1" x14ac:dyDescent="0.25">
      <c r="B44" s="5" t="s">
        <v>36</v>
      </c>
    </row>
    <row r="45" spans="1:3" s="5" customFormat="1" ht="18" customHeight="1" x14ac:dyDescent="0.2">
      <c r="C45" s="5" t="s">
        <v>37</v>
      </c>
    </row>
    <row r="46" spans="1:3" s="5" customFormat="1" ht="18" customHeight="1" x14ac:dyDescent="0.25">
      <c r="B46" s="5" t="s">
        <v>84</v>
      </c>
    </row>
    <row r="47" spans="1:3" s="5" customFormat="1" ht="18" customHeight="1" x14ac:dyDescent="0.2">
      <c r="C47" s="5" t="s">
        <v>83</v>
      </c>
    </row>
    <row r="48" spans="1:3" s="5" customFormat="1"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sheetData>
  <sheetProtection algorithmName="SHA-512" hashValue="ymqLIcOYR+KXFlKRz4S6n+VzgpypBgT0p5pCABwKpeoIT3a0o8So9uwNEbLw4LApY5rUgyAX3PtsGQf6zJVLIQ==" saltValue="xbVjUaVYE20+ExEQuYsWtQ==" spinCount="100000" sheet="1" selectLockedCells="1" selectUnlockedCells="1"/>
  <mergeCells count="4">
    <mergeCell ref="D1:M1"/>
    <mergeCell ref="D2:M2"/>
    <mergeCell ref="D3:M3"/>
    <mergeCell ref="D5:M5"/>
  </mergeCells>
  <pageMargins left="0.96" right="0.44" top="0.48" bottom="0.32" header="0.3" footer="0.3"/>
  <pageSetup scale="84"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pageSetUpPr fitToPage="1"/>
  </sheetPr>
  <dimension ref="A1:H56"/>
  <sheetViews>
    <sheetView workbookViewId="0">
      <selection activeCell="A2" sqref="A2"/>
    </sheetView>
  </sheetViews>
  <sheetFormatPr defaultColWidth="9.140625" defaultRowHeight="12.75" x14ac:dyDescent="0.2"/>
  <cols>
    <col min="1" max="1" width="16.42578125" style="126" customWidth="1"/>
    <col min="2" max="2" width="39.5703125" style="126" customWidth="1"/>
    <col min="3" max="3" width="12" style="126" bestFit="1" customWidth="1"/>
    <col min="4" max="4" width="11.42578125" style="126" customWidth="1"/>
    <col min="5" max="5" width="17" style="126" customWidth="1"/>
    <col min="6" max="16384" width="9.140625" style="126"/>
  </cols>
  <sheetData>
    <row r="1" spans="1:5" x14ac:dyDescent="0.2">
      <c r="A1"/>
      <c r="B1"/>
      <c r="C1"/>
      <c r="D1"/>
      <c r="E1" s="2">
        <f>'Program Annual Budget'!$D$6</f>
        <v>0</v>
      </c>
    </row>
    <row r="2" spans="1:5" x14ac:dyDescent="0.2">
      <c r="A2"/>
      <c r="B2"/>
      <c r="C2"/>
      <c r="D2"/>
      <c r="E2" s="2">
        <f>'Program Annual Budget'!$D$7</f>
        <v>0</v>
      </c>
    </row>
    <row r="3" spans="1:5" x14ac:dyDescent="0.2">
      <c r="A3"/>
      <c r="B3"/>
      <c r="C3"/>
      <c r="D3"/>
      <c r="E3" s="2">
        <f>'Program Annual Budget'!$D$8</f>
        <v>0</v>
      </c>
    </row>
    <row r="4" spans="1:5" x14ac:dyDescent="0.2">
      <c r="A4"/>
      <c r="B4"/>
      <c r="C4"/>
      <c r="D4"/>
      <c r="E4"/>
    </row>
    <row r="5" spans="1:5" x14ac:dyDescent="0.2">
      <c r="A5"/>
      <c r="B5"/>
      <c r="C5"/>
      <c r="D5"/>
      <c r="E5" s="2" t="str">
        <f>"Budget Version - "&amp;'Program Annual Budget'!$G$9</f>
        <v>Budget Version - Original</v>
      </c>
    </row>
    <row r="6" spans="1:5" x14ac:dyDescent="0.2">
      <c r="A6"/>
      <c r="B6"/>
      <c r="C6"/>
      <c r="D6"/>
      <c r="E6" s="12">
        <f>'Program Annual Budget'!$H$9</f>
        <v>0</v>
      </c>
    </row>
    <row r="7" spans="1:5" ht="13.5" thickBot="1" x14ac:dyDescent="0.25">
      <c r="A7"/>
      <c r="B7"/>
      <c r="C7"/>
      <c r="D7"/>
      <c r="E7"/>
    </row>
    <row r="8" spans="1:5" ht="21" thickBot="1" x14ac:dyDescent="0.35">
      <c r="A8" s="381" t="s">
        <v>73</v>
      </c>
      <c r="B8" s="382"/>
      <c r="C8" s="382"/>
      <c r="D8" s="382"/>
      <c r="E8" s="383"/>
    </row>
    <row r="9" spans="1:5" x14ac:dyDescent="0.2">
      <c r="A9" s="3"/>
      <c r="B9" s="3"/>
      <c r="C9"/>
      <c r="D9"/>
      <c r="E9"/>
    </row>
    <row r="10" spans="1:5" x14ac:dyDescent="0.2">
      <c r="A10" s="47" t="s">
        <v>72</v>
      </c>
      <c r="B10"/>
      <c r="C10"/>
      <c r="D10"/>
      <c r="E10"/>
    </row>
    <row r="11" spans="1:5" x14ac:dyDescent="0.2">
      <c r="A11" s="47" t="s">
        <v>115</v>
      </c>
      <c r="B11"/>
      <c r="C11"/>
      <c r="D11"/>
      <c r="E11"/>
    </row>
    <row r="12" spans="1:5" x14ac:dyDescent="0.2">
      <c r="A12" s="47" t="s">
        <v>275</v>
      </c>
      <c r="B12"/>
      <c r="C12"/>
      <c r="D12"/>
      <c r="E12"/>
    </row>
    <row r="13" spans="1:5" x14ac:dyDescent="0.2">
      <c r="A13" s="47" t="s">
        <v>248</v>
      </c>
      <c r="B13"/>
      <c r="C13"/>
      <c r="D13"/>
      <c r="E13"/>
    </row>
    <row r="14" spans="1:5" x14ac:dyDescent="0.2">
      <c r="A14"/>
      <c r="B14"/>
      <c r="C14"/>
      <c r="D14"/>
      <c r="E14"/>
    </row>
    <row r="15" spans="1:5" x14ac:dyDescent="0.2">
      <c r="A15" s="310" t="s">
        <v>101</v>
      </c>
      <c r="B15" s="262" t="s">
        <v>159</v>
      </c>
      <c r="C15"/>
      <c r="D15"/>
      <c r="E15"/>
    </row>
    <row r="16" spans="1:5" x14ac:dyDescent="0.2">
      <c r="A16" s="310" t="s">
        <v>101</v>
      </c>
      <c r="B16" t="s">
        <v>74</v>
      </c>
      <c r="C16"/>
      <c r="D16"/>
      <c r="E16"/>
    </row>
    <row r="17" spans="1:5" x14ac:dyDescent="0.2">
      <c r="A17" s="310" t="s">
        <v>101</v>
      </c>
      <c r="B17" t="s">
        <v>75</v>
      </c>
      <c r="C17"/>
      <c r="D17"/>
      <c r="E17"/>
    </row>
    <row r="18" spans="1:5" x14ac:dyDescent="0.2">
      <c r="A18" s="310" t="s">
        <v>101</v>
      </c>
      <c r="B18" s="262" t="s">
        <v>160</v>
      </c>
      <c r="C18"/>
      <c r="D18"/>
      <c r="E18"/>
    </row>
    <row r="19" spans="1:5" x14ac:dyDescent="0.2">
      <c r="A19" s="310" t="s">
        <v>101</v>
      </c>
      <c r="B19" t="s">
        <v>158</v>
      </c>
      <c r="C19"/>
      <c r="D19"/>
      <c r="E19"/>
    </row>
    <row r="20" spans="1:5" x14ac:dyDescent="0.2">
      <c r="A20" s="310" t="s">
        <v>101</v>
      </c>
      <c r="B20" s="262" t="s">
        <v>186</v>
      </c>
      <c r="C20"/>
      <c r="D20"/>
      <c r="E20"/>
    </row>
    <row r="21" spans="1:5" x14ac:dyDescent="0.2">
      <c r="A21" s="310" t="s">
        <v>101</v>
      </c>
      <c r="B21" s="262" t="s">
        <v>187</v>
      </c>
      <c r="C21"/>
      <c r="D21"/>
      <c r="E21"/>
    </row>
    <row r="22" spans="1:5" x14ac:dyDescent="0.2">
      <c r="A22" s="310" t="s">
        <v>101</v>
      </c>
      <c r="B22" t="s">
        <v>76</v>
      </c>
      <c r="C22"/>
      <c r="D22"/>
      <c r="E22"/>
    </row>
    <row r="23" spans="1:5" x14ac:dyDescent="0.2">
      <c r="A23" s="310" t="s">
        <v>101</v>
      </c>
      <c r="B23" t="s">
        <v>77</v>
      </c>
      <c r="C23"/>
      <c r="D23"/>
      <c r="E23"/>
    </row>
    <row r="24" spans="1:5" x14ac:dyDescent="0.2">
      <c r="A24" s="310" t="s">
        <v>101</v>
      </c>
      <c r="B24" s="262" t="s">
        <v>165</v>
      </c>
      <c r="C24"/>
      <c r="D24"/>
      <c r="E24"/>
    </row>
    <row r="25" spans="1:5" x14ac:dyDescent="0.2">
      <c r="A25" s="310" t="s">
        <v>101</v>
      </c>
      <c r="B25" s="262" t="s">
        <v>156</v>
      </c>
      <c r="C25"/>
      <c r="D25"/>
      <c r="E25"/>
    </row>
    <row r="26" spans="1:5" x14ac:dyDescent="0.2">
      <c r="A26" s="310" t="s">
        <v>101</v>
      </c>
      <c r="B26" s="396" t="s">
        <v>78</v>
      </c>
      <c r="C26" s="396"/>
      <c r="D26" s="396"/>
      <c r="E26" s="396"/>
    </row>
    <row r="27" spans="1:5" x14ac:dyDescent="0.2">
      <c r="A27" s="310" t="s">
        <v>101</v>
      </c>
      <c r="B27" s="262" t="s">
        <v>157</v>
      </c>
      <c r="C27"/>
      <c r="D27"/>
      <c r="E27"/>
    </row>
    <row r="28" spans="1:5" x14ac:dyDescent="0.2">
      <c r="A28"/>
      <c r="B28" s="262" t="s">
        <v>116</v>
      </c>
      <c r="C28"/>
      <c r="D28"/>
      <c r="E28"/>
    </row>
    <row r="29" spans="1:5" ht="13.5" thickBot="1" x14ac:dyDescent="0.25">
      <c r="A29"/>
      <c r="B29" s="262"/>
      <c r="C29"/>
      <c r="D29"/>
      <c r="E29"/>
    </row>
    <row r="30" spans="1:5" ht="51" x14ac:dyDescent="0.2">
      <c r="A30" s="390" t="s">
        <v>268</v>
      </c>
      <c r="B30" s="391"/>
      <c r="C30" s="311" t="s">
        <v>249</v>
      </c>
      <c r="D30" s="312"/>
      <c r="E30" s="313"/>
    </row>
    <row r="31" spans="1:5" ht="33" customHeight="1" x14ac:dyDescent="0.2">
      <c r="A31" s="392"/>
      <c r="B31" s="393"/>
      <c r="C31" s="338"/>
      <c r="D31" s="47" t="s">
        <v>250</v>
      </c>
      <c r="E31" s="314">
        <f>'Modified Total Direct Costs'!B20*'11. Indirect'!C31</f>
        <v>0</v>
      </c>
    </row>
    <row r="32" spans="1:5" ht="9.75" customHeight="1" x14ac:dyDescent="0.2">
      <c r="A32" s="334"/>
      <c r="B32" s="335"/>
      <c r="C32" s="337"/>
      <c r="D32" s="47"/>
      <c r="E32" s="336"/>
    </row>
    <row r="33" spans="1:8" x14ac:dyDescent="0.2">
      <c r="A33" s="334"/>
      <c r="B33" s="318" t="s">
        <v>251</v>
      </c>
      <c r="C33" s="337"/>
      <c r="D33" s="47"/>
      <c r="E33" s="336"/>
    </row>
    <row r="34" spans="1:8" x14ac:dyDescent="0.2">
      <c r="A34" s="334"/>
      <c r="B34" s="335"/>
      <c r="C34" s="337"/>
      <c r="D34" s="47"/>
      <c r="E34" s="336"/>
    </row>
    <row r="35" spans="1:8" ht="29.25" customHeight="1" x14ac:dyDescent="0.2">
      <c r="A35" s="397" t="s">
        <v>269</v>
      </c>
      <c r="B35" s="398"/>
      <c r="C35" s="338"/>
      <c r="D35" s="47" t="s">
        <v>250</v>
      </c>
      <c r="E35" s="314">
        <f>'Program Annual Budget'!E18*'11. Indirect'!C35</f>
        <v>0</v>
      </c>
    </row>
    <row r="36" spans="1:8" ht="14.25" customHeight="1" x14ac:dyDescent="0.2">
      <c r="A36" s="339"/>
      <c r="B36" s="340"/>
      <c r="C36" s="337"/>
      <c r="D36" s="47"/>
      <c r="E36" s="336"/>
    </row>
    <row r="37" spans="1:8" x14ac:dyDescent="0.2">
      <c r="A37" s="305"/>
      <c r="B37" s="318" t="s">
        <v>251</v>
      </c>
      <c r="C37" s="306"/>
      <c r="D37" s="59"/>
      <c r="E37" s="315"/>
    </row>
    <row r="38" spans="1:8" x14ac:dyDescent="0.2">
      <c r="A38" s="305"/>
      <c r="B38" s="335"/>
      <c r="C38" s="306"/>
      <c r="D38" s="59"/>
      <c r="E38" s="315"/>
    </row>
    <row r="39" spans="1:8" ht="13.5" thickBot="1" x14ac:dyDescent="0.25">
      <c r="A39" s="394" t="s">
        <v>252</v>
      </c>
      <c r="B39" s="395"/>
      <c r="C39" s="307"/>
      <c r="D39" s="316" t="s">
        <v>250</v>
      </c>
      <c r="E39" s="317">
        <f>IF(E31+E35=0,'Modified Total Direct Costs'!B22,0)</f>
        <v>0</v>
      </c>
    </row>
    <row r="40" spans="1:8" s="294" customFormat="1" ht="13.5" thickBot="1" x14ac:dyDescent="0.25">
      <c r="A40" s="88"/>
      <c r="B40" s="88"/>
      <c r="C40" s="88"/>
      <c r="D40" s="88"/>
      <c r="E40" s="308">
        <f>SUM(E31:E39)</f>
        <v>0</v>
      </c>
    </row>
    <row r="41" spans="1:8" ht="45.75" thickBot="1" x14ac:dyDescent="0.3">
      <c r="A41" s="280" t="s">
        <v>90</v>
      </c>
      <c r="B41" s="281" t="s">
        <v>51</v>
      </c>
      <c r="C41" s="281" t="s">
        <v>6</v>
      </c>
      <c r="D41" s="281" t="s">
        <v>5</v>
      </c>
      <c r="E41" s="282" t="s">
        <v>89</v>
      </c>
      <c r="H41" s="148"/>
    </row>
    <row r="42" spans="1:8" ht="24.75" customHeight="1" x14ac:dyDescent="0.2">
      <c r="A42" s="65"/>
      <c r="B42" s="125"/>
      <c r="C42" s="123"/>
      <c r="D42" s="124"/>
      <c r="E42" s="319">
        <f>(+D42*C42)</f>
        <v>0</v>
      </c>
    </row>
    <row r="43" spans="1:8" ht="24.75" customHeight="1" x14ac:dyDescent="0.2">
      <c r="A43" s="63"/>
      <c r="B43" s="66"/>
      <c r="C43" s="14"/>
      <c r="D43" s="20"/>
      <c r="E43" s="295">
        <f>(+D43*C43)</f>
        <v>0</v>
      </c>
    </row>
    <row r="44" spans="1:8" ht="24.75" customHeight="1" x14ac:dyDescent="0.2">
      <c r="A44" s="18"/>
      <c r="B44" s="67"/>
      <c r="C44" s="14"/>
      <c r="D44" s="20"/>
      <c r="E44" s="295">
        <f>(+D44*C44)</f>
        <v>0</v>
      </c>
    </row>
    <row r="45" spans="1:8" ht="24.75" customHeight="1" x14ac:dyDescent="0.2">
      <c r="A45" s="34"/>
      <c r="B45" s="22"/>
      <c r="C45" s="14"/>
      <c r="D45" s="20"/>
      <c r="E45" s="295">
        <f t="shared" ref="E45:E53" si="0">(+D45*C45)</f>
        <v>0</v>
      </c>
    </row>
    <row r="46" spans="1:8" ht="24.75" customHeight="1" x14ac:dyDescent="0.2">
      <c r="A46" s="34"/>
      <c r="B46" s="19"/>
      <c r="C46" s="14"/>
      <c r="D46" s="20"/>
      <c r="E46" s="295">
        <f t="shared" si="0"/>
        <v>0</v>
      </c>
    </row>
    <row r="47" spans="1:8" ht="24.75" customHeight="1" x14ac:dyDescent="0.2">
      <c r="A47" s="34"/>
      <c r="B47" s="25"/>
      <c r="C47" s="14"/>
      <c r="D47" s="20"/>
      <c r="E47" s="295">
        <f t="shared" si="0"/>
        <v>0</v>
      </c>
    </row>
    <row r="48" spans="1:8" ht="24.75" customHeight="1" x14ac:dyDescent="0.2">
      <c r="A48" s="34"/>
      <c r="B48" s="25"/>
      <c r="C48" s="14"/>
      <c r="D48" s="20"/>
      <c r="E48" s="295">
        <f t="shared" si="0"/>
        <v>0</v>
      </c>
    </row>
    <row r="49" spans="1:8" ht="24.75" customHeight="1" x14ac:dyDescent="0.2">
      <c r="A49" s="34"/>
      <c r="B49" s="25"/>
      <c r="C49" s="14"/>
      <c r="D49" s="20"/>
      <c r="E49" s="295">
        <f t="shared" si="0"/>
        <v>0</v>
      </c>
    </row>
    <row r="50" spans="1:8" ht="24.75" customHeight="1" x14ac:dyDescent="0.2">
      <c r="A50" s="34"/>
      <c r="B50" s="25"/>
      <c r="C50" s="14"/>
      <c r="D50" s="20"/>
      <c r="E50" s="295">
        <f t="shared" si="0"/>
        <v>0</v>
      </c>
    </row>
    <row r="51" spans="1:8" ht="24.75" customHeight="1" x14ac:dyDescent="0.2">
      <c r="A51" s="34"/>
      <c r="B51" s="25"/>
      <c r="C51" s="14"/>
      <c r="D51" s="20"/>
      <c r="E51" s="295">
        <f t="shared" si="0"/>
        <v>0</v>
      </c>
    </row>
    <row r="52" spans="1:8" ht="24.75" customHeight="1" x14ac:dyDescent="0.2">
      <c r="A52" s="34"/>
      <c r="B52" s="25"/>
      <c r="C52" s="14"/>
      <c r="D52" s="20"/>
      <c r="E52" s="295">
        <f t="shared" si="0"/>
        <v>0</v>
      </c>
    </row>
    <row r="53" spans="1:8" ht="24.75" customHeight="1" thickBot="1" x14ac:dyDescent="0.25">
      <c r="A53" s="35"/>
      <c r="B53" s="27"/>
      <c r="C53" s="36"/>
      <c r="D53" s="21"/>
      <c r="E53" s="297">
        <f t="shared" si="0"/>
        <v>0</v>
      </c>
      <c r="H53" s="201"/>
    </row>
    <row r="54" spans="1:8" ht="24.75" customHeight="1" thickBot="1" x14ac:dyDescent="0.25">
      <c r="A54" s="146"/>
      <c r="B54" s="309"/>
      <c r="D54" s="275" t="s">
        <v>139</v>
      </c>
      <c r="E54" s="90">
        <f>SUM(E42:E53)</f>
        <v>0</v>
      </c>
    </row>
    <row r="56" spans="1:8" x14ac:dyDescent="0.2">
      <c r="E56" s="342" t="str">
        <f>IF(E54&gt;(E31+E35+E39),"ERROR","")</f>
        <v/>
      </c>
    </row>
  </sheetData>
  <sheetProtection algorithmName="SHA-512" hashValue="4t2pwBoDncYJIGLosLiGbS4G1AyNRTCz30wvAvq53aOPDaRFoaTp9SGuCPl5gDMW2doVljODA7uhcBTT1GBang==" saltValue="lZc+KVqosd/kCHuJaoPktQ==" spinCount="100000" sheet="1" objects="1" scenarios="1"/>
  <mergeCells count="5">
    <mergeCell ref="A30:B31"/>
    <mergeCell ref="A39:B39"/>
    <mergeCell ref="A8:E8"/>
    <mergeCell ref="B26:E26"/>
    <mergeCell ref="A35:B35"/>
  </mergeCells>
  <pageMargins left="0.73" right="0.3" top="0.27" bottom="0.26" header="0.3" footer="0.3"/>
  <pageSetup scale="91"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27"/>
  <sheetViews>
    <sheetView workbookViewId="0">
      <selection activeCell="K36" sqref="K36"/>
    </sheetView>
  </sheetViews>
  <sheetFormatPr defaultColWidth="9.140625" defaultRowHeight="12.75" x14ac:dyDescent="0.2"/>
  <cols>
    <col min="1" max="1" width="23.5703125" style="47" bestFit="1" customWidth="1"/>
    <col min="2" max="2" width="18.42578125" style="321" customWidth="1"/>
    <col min="3" max="16384" width="9.140625" style="47"/>
  </cols>
  <sheetData>
    <row r="1" spans="1:2" x14ac:dyDescent="0.2">
      <c r="A1" s="320" t="s">
        <v>10</v>
      </c>
      <c r="B1" s="321">
        <f>'Program Annual Budget'!E54</f>
        <v>0</v>
      </c>
    </row>
    <row r="2" spans="1:2" x14ac:dyDescent="0.2">
      <c r="A2" s="320"/>
    </row>
    <row r="3" spans="1:2" x14ac:dyDescent="0.2">
      <c r="A3" s="320"/>
    </row>
    <row r="4" spans="1:2" x14ac:dyDescent="0.2">
      <c r="A4" s="320"/>
    </row>
    <row r="5" spans="1:2" x14ac:dyDescent="0.2">
      <c r="A5" s="320" t="s">
        <v>253</v>
      </c>
    </row>
    <row r="6" spans="1:2" x14ac:dyDescent="0.2">
      <c r="A6" s="320" t="s">
        <v>254</v>
      </c>
      <c r="B6" s="321">
        <f>-'7. Equipment'!E28</f>
        <v>0</v>
      </c>
    </row>
    <row r="7" spans="1:2" x14ac:dyDescent="0.2">
      <c r="A7" s="320" t="s">
        <v>255</v>
      </c>
    </row>
    <row r="8" spans="1:2" x14ac:dyDescent="0.2">
      <c r="A8" s="320" t="s">
        <v>256</v>
      </c>
    </row>
    <row r="9" spans="1:2" x14ac:dyDescent="0.2">
      <c r="A9" s="322" t="s">
        <v>257</v>
      </c>
      <c r="B9" s="321">
        <f>-'7. Equipment'!E19</f>
        <v>0</v>
      </c>
    </row>
    <row r="10" spans="1:2" x14ac:dyDescent="0.2">
      <c r="A10" s="322" t="s">
        <v>258</v>
      </c>
      <c r="B10" s="321">
        <f>-'8. Occupancy'!E19</f>
        <v>0</v>
      </c>
    </row>
    <row r="11" spans="1:2" x14ac:dyDescent="0.2">
      <c r="A11" s="322" t="s">
        <v>259</v>
      </c>
      <c r="B11" s="321">
        <f>-'6. Travel'!E23</f>
        <v>0</v>
      </c>
    </row>
    <row r="12" spans="1:2" x14ac:dyDescent="0.2">
      <c r="A12" s="320" t="s">
        <v>260</v>
      </c>
    </row>
    <row r="13" spans="1:2" x14ac:dyDescent="0.2">
      <c r="A13" s="320" t="s">
        <v>261</v>
      </c>
    </row>
    <row r="14" spans="1:2" x14ac:dyDescent="0.2">
      <c r="A14" s="320" t="s">
        <v>262</v>
      </c>
      <c r="B14" s="321">
        <f>-'4. Office Supplies'!E19</f>
        <v>0</v>
      </c>
    </row>
    <row r="15" spans="1:2" x14ac:dyDescent="0.2">
      <c r="A15" s="322" t="s">
        <v>263</v>
      </c>
    </row>
    <row r="16" spans="1:2" x14ac:dyDescent="0.2">
      <c r="A16" s="320"/>
    </row>
    <row r="17" spans="1:2" x14ac:dyDescent="0.2">
      <c r="A17" s="320" t="s">
        <v>264</v>
      </c>
      <c r="B17" s="321">
        <f>IF('9. Professional'!E22&gt;25000,-('9. Professional'!E22-25000),0)</f>
        <v>0</v>
      </c>
    </row>
    <row r="18" spans="1:2" x14ac:dyDescent="0.2">
      <c r="A18" s="320" t="s">
        <v>264</v>
      </c>
      <c r="B18" s="321">
        <f>IF('9. Professional'!E23&gt;25000,-('9. Professional'!E23-25000),0)</f>
        <v>0</v>
      </c>
    </row>
    <row r="19" spans="1:2" x14ac:dyDescent="0.2">
      <c r="A19" s="320" t="s">
        <v>264</v>
      </c>
      <c r="B19" s="321">
        <f>IF('9. Professional'!E24&gt;25000,-('9. Professional'!E24-25000),0)</f>
        <v>0</v>
      </c>
    </row>
    <row r="20" spans="1:2" x14ac:dyDescent="0.2">
      <c r="A20" s="320" t="s">
        <v>265</v>
      </c>
      <c r="B20" s="321">
        <f>SUM(B1:B19)</f>
        <v>0</v>
      </c>
    </row>
    <row r="21" spans="1:2" ht="14.25" x14ac:dyDescent="0.2">
      <c r="A21" s="323"/>
    </row>
    <row r="22" spans="1:2" x14ac:dyDescent="0.2">
      <c r="A22" s="320" t="s">
        <v>266</v>
      </c>
      <c r="B22" s="321">
        <f>B20*0.1</f>
        <v>0</v>
      </c>
    </row>
    <row r="24" spans="1:2" x14ac:dyDescent="0.2">
      <c r="A24" s="47" t="s">
        <v>289</v>
      </c>
      <c r="B24" s="47"/>
    </row>
    <row r="25" spans="1:2" x14ac:dyDescent="0.2">
      <c r="A25" s="347"/>
      <c r="B25" s="343">
        <f>B20*A25</f>
        <v>0</v>
      </c>
    </row>
    <row r="27" spans="1:2" x14ac:dyDescent="0.2">
      <c r="A27" s="59" t="s">
        <v>290</v>
      </c>
      <c r="B27" s="343">
        <f>IF(A25&gt;0,B25,B22)</f>
        <v>0</v>
      </c>
    </row>
  </sheetData>
  <sheetProtection algorithmName="SHA-512" hashValue="dtYnhxO/oLsA93g4C538DRPhUY/eoX2SXtzHG0tackyhfUYJkIPG+mzeH1cSz4q+E0P1wQa+WBnZaa0XqrVdRA==" saltValue="ld+L/DksmYrPju6BwvTEGg==" spinCount="100000"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F43"/>
  <sheetViews>
    <sheetView workbookViewId="0">
      <selection activeCell="A2" sqref="A2"/>
    </sheetView>
  </sheetViews>
  <sheetFormatPr defaultColWidth="9.140625" defaultRowHeight="15" x14ac:dyDescent="0.25"/>
  <cols>
    <col min="1" max="1" width="9.140625" style="51"/>
    <col min="2" max="2" width="41.85546875" style="49" customWidth="1"/>
    <col min="3" max="3" width="43.85546875" style="49" customWidth="1"/>
    <col min="4" max="4" width="36" style="50" customWidth="1"/>
    <col min="5" max="16384" width="9.140625" style="51"/>
  </cols>
  <sheetData>
    <row r="2" spans="1:6" x14ac:dyDescent="0.25">
      <c r="D2" s="2">
        <f>'Program Annual Budget'!$D$6</f>
        <v>0</v>
      </c>
    </row>
    <row r="3" spans="1:6" x14ac:dyDescent="0.25">
      <c r="D3" s="2">
        <f>'Program Annual Budget'!$D$7</f>
        <v>0</v>
      </c>
    </row>
    <row r="4" spans="1:6" x14ac:dyDescent="0.25">
      <c r="D4" s="2">
        <f>'Program Annual Budget'!$D$8</f>
        <v>0</v>
      </c>
    </row>
    <row r="5" spans="1:6" x14ac:dyDescent="0.25">
      <c r="D5" s="2" t="str">
        <f>"Budget Version - "&amp;'Program Annual Budget'!$G$9</f>
        <v>Budget Version - Original</v>
      </c>
    </row>
    <row r="6" spans="1:6" x14ac:dyDescent="0.25">
      <c r="D6" s="12">
        <f>'Program Annual Budget'!$H$9</f>
        <v>0</v>
      </c>
    </row>
    <row r="7" spans="1:6" ht="15.75" x14ac:dyDescent="0.25">
      <c r="A7" s="48"/>
      <c r="B7" s="53"/>
      <c r="C7" s="54" t="s">
        <v>174</v>
      </c>
      <c r="D7" s="55" t="s">
        <v>175</v>
      </c>
    </row>
    <row r="8" spans="1:6" ht="3.75" customHeight="1" thickBot="1" x14ac:dyDescent="0.3">
      <c r="A8" s="48"/>
      <c r="B8" s="53"/>
      <c r="C8" s="54"/>
      <c r="D8" s="55"/>
    </row>
    <row r="9" spans="1:6" ht="21" thickBot="1" x14ac:dyDescent="0.35">
      <c r="A9" s="399" t="s">
        <v>45</v>
      </c>
      <c r="B9" s="400"/>
      <c r="C9" s="72"/>
      <c r="D9" s="57"/>
      <c r="E9" s="52"/>
      <c r="F9" s="52"/>
    </row>
    <row r="10" spans="1:6" ht="20.25" x14ac:dyDescent="0.3">
      <c r="A10" s="403"/>
      <c r="B10" s="403"/>
      <c r="C10" s="72"/>
      <c r="D10" s="57"/>
      <c r="E10" s="52"/>
      <c r="F10" s="52"/>
    </row>
    <row r="11" spans="1:6" ht="15.75" thickBot="1" x14ac:dyDescent="0.3">
      <c r="A11" s="402"/>
      <c r="B11" s="402"/>
      <c r="C11" s="71"/>
      <c r="D11" s="57"/>
    </row>
    <row r="12" spans="1:6" ht="16.5" thickBot="1" x14ac:dyDescent="0.3">
      <c r="A12" s="399" t="s">
        <v>47</v>
      </c>
      <c r="B12" s="400"/>
      <c r="C12" s="73"/>
      <c r="D12" s="74"/>
    </row>
    <row r="13" spans="1:6" x14ac:dyDescent="0.25">
      <c r="A13" s="403"/>
      <c r="B13" s="403"/>
      <c r="C13" s="73"/>
      <c r="D13" s="74"/>
    </row>
    <row r="14" spans="1:6" ht="15.75" thickBot="1" x14ac:dyDescent="0.3">
      <c r="A14" s="402"/>
      <c r="B14" s="402"/>
      <c r="C14" s="73"/>
      <c r="D14" s="74"/>
    </row>
    <row r="15" spans="1:6" ht="21" thickBot="1" x14ac:dyDescent="0.35">
      <c r="A15" s="399" t="s">
        <v>281</v>
      </c>
      <c r="B15" s="400"/>
      <c r="C15" s="73"/>
      <c r="D15" s="74"/>
      <c r="E15" s="52"/>
    </row>
    <row r="16" spans="1:6" ht="20.25" x14ac:dyDescent="0.3">
      <c r="A16" s="403"/>
      <c r="B16" s="403"/>
      <c r="C16" s="73"/>
      <c r="D16" s="74"/>
      <c r="E16" s="52"/>
    </row>
    <row r="17" spans="1:5" ht="15.75" thickBot="1" x14ac:dyDescent="0.3">
      <c r="A17" s="402"/>
      <c r="B17" s="402"/>
      <c r="C17" s="71"/>
      <c r="D17" s="57"/>
    </row>
    <row r="18" spans="1:5" ht="21" thickBot="1" x14ac:dyDescent="0.35">
      <c r="A18" s="399" t="s">
        <v>55</v>
      </c>
      <c r="B18" s="400"/>
      <c r="C18" s="73"/>
      <c r="D18" s="74"/>
      <c r="E18" s="52"/>
    </row>
    <row r="19" spans="1:5" ht="20.25" x14ac:dyDescent="0.3">
      <c r="A19" s="403"/>
      <c r="B19" s="403"/>
      <c r="C19" s="73"/>
      <c r="D19" s="74"/>
      <c r="E19" s="52"/>
    </row>
    <row r="20" spans="1:5" ht="15.75" thickBot="1" x14ac:dyDescent="0.3">
      <c r="A20" s="402"/>
      <c r="B20" s="402"/>
      <c r="C20" s="71"/>
      <c r="D20" s="57"/>
    </row>
    <row r="21" spans="1:5" ht="21" thickBot="1" x14ac:dyDescent="0.35">
      <c r="A21" s="399" t="s">
        <v>56</v>
      </c>
      <c r="B21" s="400"/>
      <c r="C21" s="73"/>
      <c r="D21" s="74"/>
      <c r="E21" s="52"/>
    </row>
    <row r="22" spans="1:5" ht="20.25" x14ac:dyDescent="0.3">
      <c r="A22" s="403"/>
      <c r="B22" s="403"/>
      <c r="C22" s="73"/>
      <c r="D22" s="74"/>
      <c r="E22" s="52"/>
    </row>
    <row r="23" spans="1:5" ht="15.75" thickBot="1" x14ac:dyDescent="0.3">
      <c r="A23" s="402"/>
      <c r="B23" s="402"/>
      <c r="C23" s="71"/>
      <c r="D23" s="57"/>
    </row>
    <row r="24" spans="1:5" ht="21" thickBot="1" x14ac:dyDescent="0.35">
      <c r="A24" s="399" t="s">
        <v>280</v>
      </c>
      <c r="B24" s="400"/>
      <c r="C24" s="73"/>
      <c r="D24" s="74"/>
      <c r="E24" s="52"/>
    </row>
    <row r="25" spans="1:5" ht="20.25" x14ac:dyDescent="0.3">
      <c r="A25" s="403"/>
      <c r="B25" s="403"/>
      <c r="C25" s="73"/>
      <c r="D25" s="74"/>
      <c r="E25" s="52"/>
    </row>
    <row r="26" spans="1:5" ht="21" thickBot="1" x14ac:dyDescent="0.35">
      <c r="A26" s="402"/>
      <c r="B26" s="402"/>
      <c r="C26" s="73"/>
      <c r="D26" s="74"/>
      <c r="E26" s="52"/>
    </row>
    <row r="27" spans="1:5" ht="21" thickBot="1" x14ac:dyDescent="0.35">
      <c r="A27" s="399" t="s">
        <v>279</v>
      </c>
      <c r="B27" s="400"/>
      <c r="C27" s="73"/>
      <c r="D27" s="74"/>
      <c r="E27" s="52"/>
    </row>
    <row r="28" spans="1:5" ht="20.25" x14ac:dyDescent="0.3">
      <c r="A28" s="403"/>
      <c r="B28" s="403"/>
      <c r="C28" s="73"/>
      <c r="D28" s="74"/>
      <c r="E28" s="52"/>
    </row>
    <row r="29" spans="1:5" ht="21" thickBot="1" x14ac:dyDescent="0.35">
      <c r="A29" s="402"/>
      <c r="B29" s="402"/>
      <c r="C29" s="73"/>
      <c r="D29" s="74"/>
      <c r="E29" s="52"/>
    </row>
    <row r="30" spans="1:5" ht="21" thickBot="1" x14ac:dyDescent="0.35">
      <c r="A30" s="399" t="s">
        <v>70</v>
      </c>
      <c r="B30" s="400"/>
      <c r="C30" s="73"/>
      <c r="D30" s="74"/>
      <c r="E30" s="52"/>
    </row>
    <row r="31" spans="1:5" ht="20.25" x14ac:dyDescent="0.3">
      <c r="A31" s="403"/>
      <c r="B31" s="403"/>
      <c r="C31" s="73"/>
      <c r="D31" s="74"/>
      <c r="E31" s="52"/>
    </row>
    <row r="32" spans="1:5" ht="21" thickBot="1" x14ac:dyDescent="0.35">
      <c r="A32" s="402"/>
      <c r="B32" s="402"/>
      <c r="C32" s="73"/>
      <c r="D32" s="74"/>
      <c r="E32" s="52"/>
    </row>
    <row r="33" spans="1:5" ht="21" thickBot="1" x14ac:dyDescent="0.35">
      <c r="A33" s="399" t="s">
        <v>278</v>
      </c>
      <c r="B33" s="400"/>
      <c r="C33" s="73"/>
      <c r="D33" s="74"/>
      <c r="E33" s="52"/>
    </row>
    <row r="34" spans="1:5" ht="20.25" x14ac:dyDescent="0.3">
      <c r="A34" s="403"/>
      <c r="B34" s="403"/>
      <c r="C34" s="73"/>
      <c r="D34" s="74"/>
      <c r="E34" s="52"/>
    </row>
    <row r="35" spans="1:5" ht="20.25" x14ac:dyDescent="0.3">
      <c r="A35" s="401"/>
      <c r="B35" s="401"/>
      <c r="C35" s="73"/>
      <c r="D35" s="74"/>
      <c r="E35" s="52"/>
    </row>
    <row r="36" spans="1:5" ht="21" thickBot="1" x14ac:dyDescent="0.35">
      <c r="A36" s="402"/>
      <c r="B36" s="402"/>
      <c r="C36" s="73"/>
      <c r="D36" s="74"/>
      <c r="E36" s="52"/>
    </row>
    <row r="37" spans="1:5" ht="21" thickBot="1" x14ac:dyDescent="0.35">
      <c r="A37" s="399" t="s">
        <v>277</v>
      </c>
      <c r="B37" s="400"/>
      <c r="C37" s="73"/>
      <c r="D37" s="74"/>
      <c r="E37" s="52"/>
    </row>
    <row r="38" spans="1:5" x14ac:dyDescent="0.25">
      <c r="A38" s="404"/>
      <c r="B38" s="404"/>
      <c r="C38" s="72"/>
      <c r="D38" s="57"/>
    </row>
    <row r="39" spans="1:5" x14ac:dyDescent="0.25">
      <c r="A39" s="401"/>
      <c r="B39" s="401"/>
      <c r="C39" s="58"/>
      <c r="D39" s="57"/>
    </row>
    <row r="40" spans="1:5" ht="15.75" thickBot="1" x14ac:dyDescent="0.3">
      <c r="A40" s="56"/>
      <c r="B40" s="53"/>
      <c r="C40" s="58"/>
      <c r="D40" s="57"/>
    </row>
    <row r="41" spans="1:5" ht="16.5" thickBot="1" x14ac:dyDescent="0.3">
      <c r="A41" s="399" t="s">
        <v>276</v>
      </c>
      <c r="B41" s="400"/>
    </row>
    <row r="42" spans="1:5" x14ac:dyDescent="0.25">
      <c r="A42" s="404"/>
      <c r="B42" s="404"/>
    </row>
    <row r="43" spans="1:5" x14ac:dyDescent="0.25">
      <c r="A43" s="401"/>
      <c r="B43" s="401"/>
    </row>
  </sheetData>
  <sheetProtection algorithmName="SHA-512" hashValue="Y/cz01uSwt0nDD8A5ht8oFRCyFjRB2qvjnVdgTofw92w8YkiNUqHk5F1y5TVdX702+EBCqzWSOjdOVuudCQsTA==" saltValue="1hvd2NrjwxSVDInt6huWhw==" spinCount="100000" sheet="1" objects="1" scenarios="1"/>
  <mergeCells count="34">
    <mergeCell ref="A41:B41"/>
    <mergeCell ref="A42:B42"/>
    <mergeCell ref="A43:B43"/>
    <mergeCell ref="A38:B38"/>
    <mergeCell ref="A39:B39"/>
    <mergeCell ref="A18:B18"/>
    <mergeCell ref="A9:B9"/>
    <mergeCell ref="A12:B12"/>
    <mergeCell ref="A15:B15"/>
    <mergeCell ref="A33:B33"/>
    <mergeCell ref="A10:B10"/>
    <mergeCell ref="A25:B25"/>
    <mergeCell ref="A11:B11"/>
    <mergeCell ref="A13:B13"/>
    <mergeCell ref="A14:B14"/>
    <mergeCell ref="A16:B16"/>
    <mergeCell ref="A17:B17"/>
    <mergeCell ref="A19:B19"/>
    <mergeCell ref="A20:B20"/>
    <mergeCell ref="A22:B22"/>
    <mergeCell ref="A23:B23"/>
    <mergeCell ref="A37:B37"/>
    <mergeCell ref="A21:B21"/>
    <mergeCell ref="A24:B24"/>
    <mergeCell ref="A27:B27"/>
    <mergeCell ref="A30:B30"/>
    <mergeCell ref="A35:B35"/>
    <mergeCell ref="A36:B36"/>
    <mergeCell ref="A34:B34"/>
    <mergeCell ref="A26:B26"/>
    <mergeCell ref="A28:B28"/>
    <mergeCell ref="A29:B29"/>
    <mergeCell ref="A31:B31"/>
    <mergeCell ref="A32:B32"/>
  </mergeCells>
  <pageMargins left="0.25" right="0.25" top="0.75" bottom="0.75" header="0.3" footer="0.3"/>
  <pageSetup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L25"/>
  <sheetViews>
    <sheetView topLeftCell="A12" zoomScaleNormal="100" workbookViewId="0">
      <selection activeCell="L26" sqref="L26"/>
    </sheetView>
  </sheetViews>
  <sheetFormatPr defaultColWidth="9.140625" defaultRowHeight="12.75" x14ac:dyDescent="0.2"/>
  <cols>
    <col min="1" max="1" width="4.42578125" style="47" customWidth="1"/>
    <col min="2" max="2" width="3.5703125" style="47" customWidth="1"/>
    <col min="3" max="16384" width="9.140625" style="47"/>
  </cols>
  <sheetData>
    <row r="2" spans="1:12" x14ac:dyDescent="0.2">
      <c r="L2" s="2">
        <f>'Program Annual Budget'!$D$6</f>
        <v>0</v>
      </c>
    </row>
    <row r="3" spans="1:12" x14ac:dyDescent="0.2">
      <c r="L3" s="2">
        <f>'Program Annual Budget'!$D$7</f>
        <v>0</v>
      </c>
    </row>
    <row r="4" spans="1:12" x14ac:dyDescent="0.2">
      <c r="L4" s="2">
        <f>'Program Annual Budget'!$D$8</f>
        <v>0</v>
      </c>
    </row>
    <row r="5" spans="1:12" ht="22.5" customHeight="1" x14ac:dyDescent="0.2">
      <c r="A5" s="408"/>
      <c r="B5" s="408"/>
      <c r="C5" s="408"/>
      <c r="D5" s="409"/>
      <c r="E5" s="409"/>
      <c r="F5" s="409"/>
      <c r="G5" s="409"/>
      <c r="H5" s="409"/>
      <c r="L5" s="2" t="str">
        <f>"Budget Version - "&amp;'Program Annual Budget'!$G$9</f>
        <v>Budget Version - Original</v>
      </c>
    </row>
    <row r="6" spans="1:12" ht="19.5" customHeight="1" x14ac:dyDescent="0.2">
      <c r="A6" s="408"/>
      <c r="B6" s="408"/>
      <c r="C6" s="408"/>
      <c r="D6" s="409"/>
      <c r="E6" s="409"/>
      <c r="F6" s="409"/>
      <c r="G6" s="409"/>
      <c r="H6" s="409"/>
      <c r="L6" s="12">
        <f>'Program Annual Budget'!$H$9</f>
        <v>0</v>
      </c>
    </row>
    <row r="7" spans="1:12" ht="21" customHeight="1" x14ac:dyDescent="0.3">
      <c r="A7" s="406" t="s">
        <v>173</v>
      </c>
      <c r="B7" s="407"/>
      <c r="C7" s="407"/>
      <c r="D7" s="407"/>
      <c r="E7" s="407"/>
      <c r="F7" s="407"/>
      <c r="G7" s="407"/>
      <c r="H7" s="407"/>
      <c r="I7" s="407"/>
      <c r="J7" s="407"/>
      <c r="K7" s="407"/>
      <c r="L7" s="407"/>
    </row>
    <row r="9" spans="1:12" ht="15" x14ac:dyDescent="0.25">
      <c r="A9" s="61" t="s">
        <v>169</v>
      </c>
      <c r="B9" s="62"/>
      <c r="C9" s="60"/>
      <c r="D9" s="60"/>
      <c r="E9" s="60"/>
      <c r="F9" s="60"/>
      <c r="G9" s="60"/>
      <c r="H9" s="60"/>
      <c r="I9" s="60"/>
      <c r="J9" s="60"/>
      <c r="K9" s="60"/>
      <c r="L9" s="60"/>
    </row>
    <row r="10" spans="1:12" ht="30.75" customHeight="1" thickBot="1" x14ac:dyDescent="0.25">
      <c r="A10" s="405" t="s">
        <v>335</v>
      </c>
      <c r="B10" s="405"/>
      <c r="C10" s="405"/>
      <c r="D10" s="405"/>
      <c r="E10" s="405"/>
      <c r="F10" s="405"/>
      <c r="G10" s="405"/>
      <c r="H10" s="405"/>
      <c r="I10" s="405"/>
      <c r="J10" s="405"/>
      <c r="K10" s="405"/>
      <c r="L10" s="405"/>
    </row>
    <row r="11" spans="1:12" ht="15.75" thickBot="1" x14ac:dyDescent="0.3">
      <c r="A11" s="413"/>
      <c r="B11" s="414"/>
      <c r="C11" s="60"/>
      <c r="D11" s="60"/>
      <c r="E11" s="60"/>
      <c r="F11" s="60"/>
      <c r="G11" s="60"/>
      <c r="H11" s="60"/>
      <c r="I11" s="60"/>
      <c r="J11" s="60"/>
      <c r="K11" s="60"/>
      <c r="L11" s="60"/>
    </row>
    <row r="12" spans="1:12" ht="126.75" customHeight="1" thickBot="1" x14ac:dyDescent="0.3">
      <c r="B12" s="60"/>
      <c r="C12" s="410" t="s">
        <v>336</v>
      </c>
      <c r="D12" s="410"/>
      <c r="E12" s="410"/>
      <c r="F12" s="410"/>
      <c r="G12" s="410"/>
      <c r="H12" s="410"/>
      <c r="I12" s="410"/>
      <c r="J12" s="410"/>
      <c r="K12" s="410"/>
      <c r="L12" s="410"/>
    </row>
    <row r="13" spans="1:12" ht="15.75" thickBot="1" x14ac:dyDescent="0.3">
      <c r="A13" s="413"/>
      <c r="B13" s="414"/>
      <c r="C13" s="60"/>
      <c r="D13" s="60"/>
      <c r="E13" s="60"/>
      <c r="F13" s="60"/>
      <c r="G13" s="60"/>
      <c r="H13" s="60"/>
      <c r="I13" s="60"/>
      <c r="J13" s="60"/>
      <c r="K13" s="60"/>
      <c r="L13" s="60"/>
    </row>
    <row r="14" spans="1:12" ht="82.5" customHeight="1" thickBot="1" x14ac:dyDescent="0.3">
      <c r="A14" s="60"/>
      <c r="B14" s="60"/>
      <c r="C14" s="410" t="s">
        <v>337</v>
      </c>
      <c r="D14" s="410"/>
      <c r="E14" s="410"/>
      <c r="F14" s="410"/>
      <c r="G14" s="410"/>
      <c r="H14" s="410"/>
      <c r="I14" s="410"/>
      <c r="J14" s="410"/>
      <c r="K14" s="410"/>
      <c r="L14" s="410"/>
    </row>
    <row r="15" spans="1:12" ht="15.75" thickBot="1" x14ac:dyDescent="0.3">
      <c r="A15" s="413"/>
      <c r="B15" s="414"/>
      <c r="C15" s="60"/>
      <c r="D15" s="60"/>
      <c r="E15" s="60"/>
      <c r="F15" s="60"/>
      <c r="G15" s="60"/>
      <c r="H15" s="60"/>
      <c r="I15" s="60"/>
      <c r="J15" s="60"/>
      <c r="K15" s="60"/>
      <c r="L15" s="60"/>
    </row>
    <row r="16" spans="1:12" ht="80.25" customHeight="1" thickBot="1" x14ac:dyDescent="0.3">
      <c r="A16" s="60"/>
      <c r="B16" s="60"/>
      <c r="C16" s="410" t="s">
        <v>338</v>
      </c>
      <c r="D16" s="410"/>
      <c r="E16" s="410"/>
      <c r="F16" s="410"/>
      <c r="G16" s="410"/>
      <c r="H16" s="410"/>
      <c r="I16" s="410"/>
      <c r="J16" s="410"/>
      <c r="K16" s="410"/>
      <c r="L16" s="410"/>
    </row>
    <row r="17" spans="1:12" ht="15.75" thickBot="1" x14ac:dyDescent="0.3">
      <c r="A17" s="413"/>
      <c r="B17" s="414"/>
      <c r="C17" s="60"/>
      <c r="D17" s="60"/>
      <c r="E17" s="60"/>
      <c r="F17" s="60"/>
      <c r="G17" s="60"/>
      <c r="H17" s="60"/>
      <c r="I17" s="60"/>
      <c r="J17" s="60"/>
      <c r="K17" s="60"/>
      <c r="L17" s="60"/>
    </row>
    <row r="18" spans="1:12" ht="57" customHeight="1" x14ac:dyDescent="0.25">
      <c r="A18" s="60"/>
      <c r="B18" s="60"/>
      <c r="C18" s="410" t="s">
        <v>339</v>
      </c>
      <c r="D18" s="410"/>
      <c r="E18" s="410"/>
      <c r="F18" s="410"/>
      <c r="G18" s="410"/>
      <c r="H18" s="410"/>
      <c r="I18" s="410"/>
      <c r="J18" s="410"/>
      <c r="K18" s="410"/>
      <c r="L18" s="410"/>
    </row>
    <row r="19" spans="1:12" x14ac:dyDescent="0.2">
      <c r="A19" s="59"/>
      <c r="B19" s="59"/>
      <c r="C19" s="59"/>
      <c r="D19" s="59"/>
      <c r="E19" s="59"/>
      <c r="F19" s="59"/>
      <c r="G19" s="59"/>
      <c r="H19" s="59"/>
      <c r="I19" s="59"/>
      <c r="J19" s="59"/>
      <c r="K19" s="59"/>
      <c r="L19" s="59"/>
    </row>
    <row r="20" spans="1:12" ht="15" x14ac:dyDescent="0.25">
      <c r="A20" s="60"/>
      <c r="B20" s="47" t="s">
        <v>170</v>
      </c>
      <c r="C20" s="60"/>
      <c r="D20" s="60"/>
      <c r="E20" s="60"/>
      <c r="F20" s="60"/>
      <c r="G20" s="60"/>
      <c r="H20" s="60"/>
      <c r="I20" s="60"/>
      <c r="J20" s="60"/>
      <c r="K20" s="60"/>
      <c r="L20" s="60"/>
    </row>
    <row r="21" spans="1:12" ht="15" x14ac:dyDescent="0.25">
      <c r="B21" s="47" t="s">
        <v>171</v>
      </c>
      <c r="C21" s="60"/>
      <c r="D21" s="60"/>
      <c r="E21" s="60"/>
      <c r="F21" s="60"/>
      <c r="G21" s="60"/>
      <c r="H21" s="60"/>
    </row>
    <row r="22" spans="1:12" ht="15" x14ac:dyDescent="0.25">
      <c r="B22" s="411"/>
      <c r="C22" s="411"/>
      <c r="D22" s="411"/>
      <c r="E22" s="411"/>
      <c r="F22" s="411"/>
      <c r="G22" s="60"/>
    </row>
    <row r="23" spans="1:12" ht="15" x14ac:dyDescent="0.25">
      <c r="B23" s="47" t="s">
        <v>340</v>
      </c>
      <c r="C23" s="60"/>
      <c r="D23" s="60"/>
      <c r="E23" s="60"/>
      <c r="F23" s="60"/>
      <c r="G23" s="60"/>
    </row>
    <row r="24" spans="1:12" ht="15" x14ac:dyDescent="0.25">
      <c r="B24" s="412"/>
      <c r="C24" s="412"/>
      <c r="D24" s="412"/>
      <c r="E24" s="412"/>
      <c r="F24" s="412"/>
      <c r="G24" s="60"/>
    </row>
    <row r="25" spans="1:12" ht="15" x14ac:dyDescent="0.25">
      <c r="B25" s="47" t="s">
        <v>172</v>
      </c>
      <c r="C25" s="60"/>
      <c r="D25" s="60"/>
      <c r="E25" s="60"/>
      <c r="F25" s="60"/>
      <c r="G25" s="60"/>
    </row>
  </sheetData>
  <mergeCells count="16">
    <mergeCell ref="C18:L18"/>
    <mergeCell ref="B22:F22"/>
    <mergeCell ref="B24:F24"/>
    <mergeCell ref="A11:B11"/>
    <mergeCell ref="A13:B13"/>
    <mergeCell ref="A15:B15"/>
    <mergeCell ref="A17:B17"/>
    <mergeCell ref="C12:L12"/>
    <mergeCell ref="C14:L14"/>
    <mergeCell ref="C16:L16"/>
    <mergeCell ref="A10:L10"/>
    <mergeCell ref="A7:L7"/>
    <mergeCell ref="A5:C5"/>
    <mergeCell ref="D5:H5"/>
    <mergeCell ref="A6:C6"/>
    <mergeCell ref="D6:H6"/>
  </mergeCells>
  <pageMargins left="0.25" right="0.2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AA41"/>
  <sheetViews>
    <sheetView zoomScale="85" zoomScaleNormal="85" workbookViewId="0">
      <pane ySplit="1" topLeftCell="A2" activePane="bottomLeft" state="frozen"/>
      <selection activeCell="D5" sqref="D5"/>
      <selection pane="bottomLeft" activeCell="E3" sqref="E3:E11"/>
    </sheetView>
  </sheetViews>
  <sheetFormatPr defaultColWidth="9.140625" defaultRowHeight="30.75" customHeight="1" x14ac:dyDescent="0.2"/>
  <cols>
    <col min="1" max="1" width="9.140625" style="42"/>
    <col min="2" max="2" width="53.140625" style="41" bestFit="1" customWidth="1"/>
    <col min="3" max="3" width="34.140625" style="42" customWidth="1"/>
    <col min="4" max="4" width="53.85546875" style="41" bestFit="1" customWidth="1"/>
    <col min="5" max="5" width="91.5703125" style="41" customWidth="1"/>
    <col min="6" max="7" width="9.140625" style="41"/>
    <col min="8" max="8" width="9.140625" style="42"/>
    <col min="9" max="10" width="9.140625" style="41"/>
    <col min="11" max="12" width="9.140625" style="42"/>
    <col min="13" max="13" width="9.140625" style="43"/>
    <col min="14" max="20" width="9.140625" style="44"/>
    <col min="21" max="21" width="9.140625" style="41"/>
    <col min="22" max="22" width="9.140625" style="43"/>
    <col min="23" max="23" width="9.140625" style="42"/>
    <col min="24" max="24" width="9.140625" style="44"/>
    <col min="25" max="26" width="9.140625" style="41"/>
    <col min="27" max="27" width="9.140625" style="45"/>
    <col min="28" max="16384" width="9.140625" style="41"/>
  </cols>
  <sheetData>
    <row r="1" spans="1:5" ht="30.75" customHeight="1" x14ac:dyDescent="0.2">
      <c r="A1" s="39" t="s">
        <v>110</v>
      </c>
      <c r="B1" s="40" t="s">
        <v>111</v>
      </c>
      <c r="C1" s="39" t="s">
        <v>104</v>
      </c>
      <c r="D1" s="40" t="s">
        <v>12</v>
      </c>
      <c r="E1" s="40" t="s">
        <v>108</v>
      </c>
    </row>
    <row r="2" spans="1:5" ht="30.75" customHeight="1" x14ac:dyDescent="0.2">
      <c r="A2" s="42">
        <v>1</v>
      </c>
      <c r="B2" s="46" t="s">
        <v>109</v>
      </c>
      <c r="C2" s="39"/>
      <c r="D2" s="40" t="s">
        <v>105</v>
      </c>
      <c r="E2" s="46" t="s">
        <v>109</v>
      </c>
    </row>
    <row r="3" spans="1:5" ht="30.75" customHeight="1" x14ac:dyDescent="0.2">
      <c r="A3" s="42">
        <v>2</v>
      </c>
      <c r="B3" s="75"/>
      <c r="C3" s="76"/>
      <c r="D3" s="77"/>
      <c r="E3" s="75"/>
    </row>
    <row r="4" spans="1:5" ht="30.75" customHeight="1" x14ac:dyDescent="0.2">
      <c r="A4" s="42">
        <v>3</v>
      </c>
      <c r="B4" s="75"/>
      <c r="C4" s="76"/>
      <c r="D4" s="77"/>
      <c r="E4" s="77"/>
    </row>
    <row r="5" spans="1:5" ht="30.75" customHeight="1" x14ac:dyDescent="0.2">
      <c r="A5" s="42">
        <v>4</v>
      </c>
      <c r="B5" s="75"/>
      <c r="C5" s="76"/>
      <c r="D5" s="77"/>
      <c r="E5" s="77"/>
    </row>
    <row r="6" spans="1:5" ht="30.75" customHeight="1" x14ac:dyDescent="0.2">
      <c r="A6" s="42">
        <v>5</v>
      </c>
      <c r="B6" s="75"/>
      <c r="C6" s="76"/>
      <c r="D6" s="77"/>
      <c r="E6" s="77"/>
    </row>
    <row r="7" spans="1:5" ht="30.75" customHeight="1" x14ac:dyDescent="0.2">
      <c r="A7" s="42">
        <v>6</v>
      </c>
      <c r="B7" s="75"/>
      <c r="C7" s="76"/>
      <c r="D7" s="77"/>
      <c r="E7" s="77"/>
    </row>
    <row r="8" spans="1:5" ht="30.75" customHeight="1" x14ac:dyDescent="0.2">
      <c r="A8" s="42">
        <v>7</v>
      </c>
      <c r="B8" s="75"/>
      <c r="C8" s="76"/>
      <c r="D8" s="77"/>
      <c r="E8" s="77"/>
    </row>
    <row r="9" spans="1:5" ht="30.75" customHeight="1" x14ac:dyDescent="0.2">
      <c r="A9" s="42">
        <v>8</v>
      </c>
      <c r="B9" s="75"/>
      <c r="C9" s="76"/>
      <c r="D9" s="77"/>
      <c r="E9" s="77"/>
    </row>
    <row r="10" spans="1:5" ht="30.75" customHeight="1" x14ac:dyDescent="0.2">
      <c r="A10" s="42">
        <v>9</v>
      </c>
      <c r="B10" s="75"/>
      <c r="C10" s="76"/>
      <c r="D10" s="77"/>
      <c r="E10" s="77"/>
    </row>
    <row r="11" spans="1:5" ht="30.75" customHeight="1" x14ac:dyDescent="0.2">
      <c r="A11" s="42">
        <v>10</v>
      </c>
      <c r="B11" s="75"/>
      <c r="C11" s="76"/>
      <c r="D11" s="77"/>
      <c r="E11" s="77"/>
    </row>
    <row r="12" spans="1:5" ht="30.75" customHeight="1" x14ac:dyDescent="0.2">
      <c r="A12" s="42">
        <v>11</v>
      </c>
      <c r="B12" s="75"/>
      <c r="C12" s="76"/>
      <c r="D12" s="77"/>
      <c r="E12" s="77" t="str">
        <f t="shared" ref="E12:E27" si="0">B12&amp;"-"&amp;D12</f>
        <v>-</v>
      </c>
    </row>
    <row r="13" spans="1:5" ht="30.75" customHeight="1" x14ac:dyDescent="0.2">
      <c r="A13" s="42">
        <v>12</v>
      </c>
      <c r="B13" s="75"/>
      <c r="C13" s="76"/>
      <c r="D13" s="77"/>
      <c r="E13" s="77" t="str">
        <f t="shared" si="0"/>
        <v>-</v>
      </c>
    </row>
    <row r="14" spans="1:5" ht="30.75" customHeight="1" x14ac:dyDescent="0.2">
      <c r="A14" s="42">
        <v>13</v>
      </c>
      <c r="B14" s="75"/>
      <c r="C14" s="76"/>
      <c r="D14" s="77"/>
      <c r="E14" s="77" t="str">
        <f t="shared" si="0"/>
        <v>-</v>
      </c>
    </row>
    <row r="15" spans="1:5" ht="30.75" customHeight="1" x14ac:dyDescent="0.2">
      <c r="A15" s="42">
        <v>14</v>
      </c>
      <c r="B15" s="75"/>
      <c r="C15" s="76"/>
      <c r="D15" s="77"/>
      <c r="E15" s="77" t="str">
        <f t="shared" si="0"/>
        <v>-</v>
      </c>
    </row>
    <row r="16" spans="1:5" ht="30.75" customHeight="1" x14ac:dyDescent="0.2">
      <c r="A16" s="42">
        <v>15</v>
      </c>
      <c r="B16" s="75"/>
      <c r="C16" s="76"/>
      <c r="D16" s="77"/>
      <c r="E16" s="77" t="str">
        <f t="shared" si="0"/>
        <v>-</v>
      </c>
    </row>
    <row r="17" spans="1:5" ht="30.75" customHeight="1" x14ac:dyDescent="0.2">
      <c r="A17" s="42">
        <v>16</v>
      </c>
      <c r="B17" s="75"/>
      <c r="C17" s="76"/>
      <c r="D17" s="77"/>
      <c r="E17" s="77" t="str">
        <f t="shared" si="0"/>
        <v>-</v>
      </c>
    </row>
    <row r="18" spans="1:5" ht="30.75" customHeight="1" x14ac:dyDescent="0.2">
      <c r="A18" s="42">
        <v>17</v>
      </c>
      <c r="B18" s="75"/>
      <c r="C18" s="76"/>
      <c r="D18" s="77"/>
      <c r="E18" s="77" t="str">
        <f t="shared" si="0"/>
        <v>-</v>
      </c>
    </row>
    <row r="19" spans="1:5" ht="30.75" customHeight="1" x14ac:dyDescent="0.2">
      <c r="A19" s="42">
        <v>18</v>
      </c>
      <c r="B19" s="75"/>
      <c r="C19" s="76"/>
      <c r="D19" s="77"/>
      <c r="E19" s="77" t="str">
        <f t="shared" si="0"/>
        <v>-</v>
      </c>
    </row>
    <row r="20" spans="1:5" ht="30.75" customHeight="1" x14ac:dyDescent="0.2">
      <c r="A20" s="42">
        <v>19</v>
      </c>
      <c r="B20" s="75"/>
      <c r="C20" s="76"/>
      <c r="D20" s="77"/>
      <c r="E20" s="77" t="str">
        <f t="shared" si="0"/>
        <v>-</v>
      </c>
    </row>
    <row r="21" spans="1:5" ht="30.75" customHeight="1" x14ac:dyDescent="0.2">
      <c r="A21" s="42">
        <v>20</v>
      </c>
      <c r="B21" s="75"/>
      <c r="C21" s="76"/>
      <c r="D21" s="77"/>
      <c r="E21" s="77" t="str">
        <f t="shared" si="0"/>
        <v>-</v>
      </c>
    </row>
    <row r="22" spans="1:5" ht="30.75" customHeight="1" x14ac:dyDescent="0.2">
      <c r="A22" s="42">
        <v>21</v>
      </c>
      <c r="B22" s="75"/>
      <c r="C22" s="76"/>
      <c r="D22" s="77"/>
      <c r="E22" s="77" t="str">
        <f t="shared" si="0"/>
        <v>-</v>
      </c>
    </row>
    <row r="23" spans="1:5" ht="30.75" customHeight="1" x14ac:dyDescent="0.2">
      <c r="A23" s="42">
        <v>22</v>
      </c>
      <c r="B23" s="75"/>
      <c r="C23" s="76"/>
      <c r="D23" s="77"/>
      <c r="E23" s="77" t="str">
        <f t="shared" si="0"/>
        <v>-</v>
      </c>
    </row>
    <row r="24" spans="1:5" ht="30.75" customHeight="1" x14ac:dyDescent="0.2">
      <c r="A24" s="42">
        <v>23</v>
      </c>
      <c r="B24" s="75"/>
      <c r="C24" s="76"/>
      <c r="D24" s="77"/>
      <c r="E24" s="77" t="str">
        <f t="shared" si="0"/>
        <v>-</v>
      </c>
    </row>
    <row r="25" spans="1:5" ht="30.75" customHeight="1" x14ac:dyDescent="0.2">
      <c r="A25" s="42">
        <v>24</v>
      </c>
      <c r="B25" s="75"/>
      <c r="C25" s="76"/>
      <c r="D25" s="77"/>
      <c r="E25" s="77" t="str">
        <f t="shared" si="0"/>
        <v>-</v>
      </c>
    </row>
    <row r="26" spans="1:5" ht="30.75" customHeight="1" x14ac:dyDescent="0.2">
      <c r="A26" s="42">
        <v>25</v>
      </c>
      <c r="B26" s="75"/>
      <c r="C26" s="76"/>
      <c r="D26" s="77"/>
      <c r="E26" s="77" t="str">
        <f t="shared" si="0"/>
        <v>-</v>
      </c>
    </row>
    <row r="27" spans="1:5" ht="30.75" customHeight="1" x14ac:dyDescent="0.2">
      <c r="A27" s="42">
        <v>26</v>
      </c>
      <c r="B27" s="75"/>
      <c r="C27" s="76"/>
      <c r="D27" s="77"/>
      <c r="E27" s="77" t="str">
        <f t="shared" si="0"/>
        <v>-</v>
      </c>
    </row>
    <row r="28" spans="1:5" ht="30.75" customHeight="1" x14ac:dyDescent="0.2">
      <c r="A28" s="42">
        <v>27</v>
      </c>
      <c r="B28" s="75"/>
      <c r="C28" s="76"/>
      <c r="D28" s="77"/>
      <c r="E28" s="77" t="str">
        <f t="shared" ref="E28:E34" si="1">B28&amp;"-"&amp;D28</f>
        <v>-</v>
      </c>
    </row>
    <row r="29" spans="1:5" ht="30.75" customHeight="1" x14ac:dyDescent="0.2">
      <c r="A29" s="42">
        <v>28</v>
      </c>
      <c r="B29" s="75"/>
      <c r="C29" s="76"/>
      <c r="D29" s="77"/>
      <c r="E29" s="77" t="str">
        <f t="shared" si="1"/>
        <v>-</v>
      </c>
    </row>
    <row r="30" spans="1:5" ht="30.75" customHeight="1" x14ac:dyDescent="0.2">
      <c r="A30" s="42">
        <v>29</v>
      </c>
      <c r="B30" s="75"/>
      <c r="C30" s="76"/>
      <c r="D30" s="77"/>
      <c r="E30" s="77" t="str">
        <f t="shared" si="1"/>
        <v>-</v>
      </c>
    </row>
    <row r="31" spans="1:5" ht="30.75" customHeight="1" x14ac:dyDescent="0.2">
      <c r="A31" s="42">
        <v>30</v>
      </c>
      <c r="B31" s="75"/>
      <c r="C31" s="76"/>
      <c r="D31" s="77"/>
      <c r="E31" s="77" t="str">
        <f t="shared" si="1"/>
        <v>-</v>
      </c>
    </row>
    <row r="32" spans="1:5" ht="30.75" customHeight="1" x14ac:dyDescent="0.2">
      <c r="A32" s="42">
        <v>31</v>
      </c>
      <c r="B32" s="75"/>
      <c r="C32" s="76"/>
      <c r="D32" s="77"/>
      <c r="E32" s="77" t="str">
        <f t="shared" si="1"/>
        <v>-</v>
      </c>
    </row>
    <row r="33" spans="1:5" ht="30.75" customHeight="1" x14ac:dyDescent="0.2">
      <c r="A33" s="42">
        <v>32</v>
      </c>
      <c r="B33" s="75"/>
      <c r="C33" s="76"/>
      <c r="D33" s="77"/>
      <c r="E33" s="77" t="str">
        <f t="shared" si="1"/>
        <v>-</v>
      </c>
    </row>
    <row r="34" spans="1:5" ht="30.75" customHeight="1" x14ac:dyDescent="0.2">
      <c r="A34" s="42">
        <v>33</v>
      </c>
      <c r="B34" s="75"/>
      <c r="C34" s="76"/>
      <c r="D34" s="77"/>
      <c r="E34" s="77" t="str">
        <f t="shared" si="1"/>
        <v>-</v>
      </c>
    </row>
    <row r="35" spans="1:5" ht="30.75" customHeight="1" x14ac:dyDescent="0.2">
      <c r="A35" s="42">
        <v>34</v>
      </c>
      <c r="B35" s="75"/>
      <c r="C35" s="76"/>
      <c r="D35" s="77"/>
      <c r="E35" s="77" t="str">
        <f t="shared" ref="E35:E41" si="2">B35&amp;"-"&amp;D35</f>
        <v>-</v>
      </c>
    </row>
    <row r="36" spans="1:5" ht="30.75" customHeight="1" x14ac:dyDescent="0.2">
      <c r="A36" s="42">
        <v>35</v>
      </c>
      <c r="B36" s="75"/>
      <c r="C36" s="76"/>
      <c r="D36" s="77"/>
      <c r="E36" s="77" t="str">
        <f t="shared" si="2"/>
        <v>-</v>
      </c>
    </row>
    <row r="37" spans="1:5" ht="30.75" customHeight="1" x14ac:dyDescent="0.2">
      <c r="A37" s="42">
        <v>36</v>
      </c>
      <c r="B37" s="75"/>
      <c r="C37" s="76"/>
      <c r="D37" s="77"/>
      <c r="E37" s="77" t="str">
        <f t="shared" si="2"/>
        <v>-</v>
      </c>
    </row>
    <row r="38" spans="1:5" ht="30.75" customHeight="1" x14ac:dyDescent="0.2">
      <c r="A38" s="42">
        <v>37</v>
      </c>
      <c r="B38" s="75"/>
      <c r="C38" s="76"/>
      <c r="D38" s="77"/>
      <c r="E38" s="77" t="str">
        <f t="shared" si="2"/>
        <v>-</v>
      </c>
    </row>
    <row r="39" spans="1:5" ht="30.75" customHeight="1" x14ac:dyDescent="0.2">
      <c r="A39" s="42">
        <v>38</v>
      </c>
      <c r="B39" s="75"/>
      <c r="C39" s="76"/>
      <c r="D39" s="77"/>
      <c r="E39" s="77" t="str">
        <f t="shared" si="2"/>
        <v>-</v>
      </c>
    </row>
    <row r="40" spans="1:5" ht="30.75" customHeight="1" x14ac:dyDescent="0.2">
      <c r="A40" s="42">
        <v>39</v>
      </c>
      <c r="B40" s="75"/>
      <c r="C40" s="76"/>
      <c r="D40" s="77"/>
      <c r="E40" s="77" t="str">
        <f t="shared" si="2"/>
        <v>-</v>
      </c>
    </row>
    <row r="41" spans="1:5" ht="30.75" customHeight="1" x14ac:dyDescent="0.2">
      <c r="A41" s="42">
        <v>40</v>
      </c>
      <c r="B41" s="75"/>
      <c r="C41" s="76"/>
      <c r="D41" s="77"/>
      <c r="E41" s="77" t="str">
        <f t="shared" si="2"/>
        <v>-</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58"/>
  <sheetViews>
    <sheetView topLeftCell="A48" zoomScaleNormal="100" workbookViewId="0">
      <selection activeCell="M3" sqref="M3"/>
    </sheetView>
  </sheetViews>
  <sheetFormatPr defaultColWidth="9.140625" defaultRowHeight="18.75" customHeight="1" x14ac:dyDescent="0.2"/>
  <cols>
    <col min="1" max="4" width="8.5703125" style="126" customWidth="1"/>
    <col min="5" max="5" width="4" style="126" customWidth="1"/>
    <col min="6" max="6" width="8.85546875" style="126" customWidth="1"/>
    <col min="7" max="13" width="8.5703125" style="126" customWidth="1"/>
    <col min="14" max="16384" width="9.140625" style="126"/>
  </cols>
  <sheetData>
    <row r="1" spans="1:13" ht="18.75" customHeight="1" x14ac:dyDescent="0.25">
      <c r="A1"/>
      <c r="B1"/>
      <c r="C1"/>
      <c r="D1" s="354" t="s">
        <v>79</v>
      </c>
      <c r="E1" s="354"/>
      <c r="F1" s="354"/>
      <c r="G1" s="354"/>
      <c r="H1" s="354"/>
      <c r="I1" s="354"/>
      <c r="J1" s="354"/>
      <c r="K1" s="354"/>
      <c r="L1" s="354"/>
      <c r="M1" s="354"/>
    </row>
    <row r="2" spans="1:13" ht="18.75" customHeight="1" x14ac:dyDescent="0.25">
      <c r="A2"/>
      <c r="B2"/>
      <c r="C2"/>
      <c r="D2" s="354" t="s">
        <v>341</v>
      </c>
      <c r="E2" s="354"/>
      <c r="F2" s="354"/>
      <c r="G2" s="354"/>
      <c r="H2" s="354"/>
      <c r="I2" s="354"/>
      <c r="J2" s="354"/>
      <c r="K2" s="354"/>
      <c r="L2" s="354"/>
      <c r="M2" s="354"/>
    </row>
    <row r="3" spans="1:13" ht="18.75" customHeight="1" x14ac:dyDescent="0.2">
      <c r="A3"/>
      <c r="B3"/>
      <c r="C3"/>
      <c r="D3"/>
      <c r="E3"/>
      <c r="F3"/>
      <c r="G3"/>
      <c r="H3"/>
      <c r="I3"/>
      <c r="J3"/>
      <c r="K3"/>
      <c r="L3"/>
      <c r="M3"/>
    </row>
    <row r="4" spans="1:13" ht="18" customHeight="1" x14ac:dyDescent="0.25">
      <c r="A4"/>
      <c r="B4"/>
      <c r="C4"/>
      <c r="D4" s="355" t="s">
        <v>342</v>
      </c>
      <c r="E4" s="355"/>
      <c r="F4" s="355"/>
      <c r="G4" s="355"/>
      <c r="H4" s="355"/>
      <c r="I4" s="355"/>
      <c r="J4" s="355"/>
      <c r="K4" s="355"/>
      <c r="L4" s="355"/>
      <c r="M4" s="355"/>
    </row>
    <row r="5" spans="1:13" ht="18" customHeight="1" x14ac:dyDescent="0.25">
      <c r="A5" s="4"/>
      <c r="B5" s="4"/>
      <c r="C5" s="4"/>
      <c r="D5" s="4"/>
      <c r="E5" s="4"/>
      <c r="F5" s="4"/>
      <c r="G5" s="4"/>
      <c r="H5" s="4"/>
      <c r="I5" s="4"/>
      <c r="J5" s="4"/>
      <c r="K5"/>
      <c r="L5"/>
      <c r="M5"/>
    </row>
    <row r="6" spans="1:13" ht="18" customHeight="1" x14ac:dyDescent="0.25">
      <c r="A6" s="4"/>
      <c r="B6" s="4"/>
      <c r="C6" s="4"/>
      <c r="D6" s="4"/>
      <c r="E6" s="4"/>
      <c r="F6" s="4"/>
      <c r="G6" s="4"/>
      <c r="H6" s="4"/>
      <c r="I6" s="4"/>
      <c r="J6" s="4"/>
      <c r="K6"/>
      <c r="L6"/>
      <c r="M6"/>
    </row>
    <row r="7" spans="1:13" ht="18" customHeight="1" x14ac:dyDescent="0.25">
      <c r="A7" s="5" t="s">
        <v>15</v>
      </c>
      <c r="B7" s="4"/>
      <c r="C7" s="4"/>
      <c r="D7" s="4"/>
      <c r="E7" s="4"/>
      <c r="F7" s="4"/>
      <c r="G7" s="4"/>
      <c r="H7" s="4"/>
      <c r="I7" s="4"/>
      <c r="J7" s="4"/>
      <c r="K7"/>
      <c r="L7"/>
      <c r="M7"/>
    </row>
    <row r="8" spans="1:13" ht="18" customHeight="1" x14ac:dyDescent="0.25">
      <c r="A8" s="5" t="s">
        <v>16</v>
      </c>
      <c r="B8" s="4"/>
      <c r="C8" s="4"/>
      <c r="D8" s="4"/>
      <c r="E8" s="4"/>
      <c r="F8" s="4"/>
      <c r="G8" s="4"/>
      <c r="H8" s="4"/>
      <c r="I8" s="4"/>
      <c r="J8" s="4"/>
      <c r="K8"/>
      <c r="L8"/>
      <c r="M8"/>
    </row>
    <row r="9" spans="1:13" ht="18" customHeight="1" x14ac:dyDescent="0.25">
      <c r="A9" s="5" t="s">
        <v>161</v>
      </c>
      <c r="B9" s="4"/>
      <c r="C9" s="4"/>
      <c r="D9" s="4"/>
      <c r="E9" s="4"/>
      <c r="F9" s="4"/>
      <c r="G9" s="4"/>
      <c r="H9" s="4"/>
      <c r="I9" s="4"/>
      <c r="J9" s="4"/>
      <c r="K9"/>
      <c r="L9"/>
      <c r="M9"/>
    </row>
    <row r="10" spans="1:13" ht="18" customHeight="1" x14ac:dyDescent="0.25">
      <c r="A10" s="128"/>
      <c r="B10" s="127"/>
      <c r="C10" s="127"/>
      <c r="D10" s="127"/>
      <c r="E10" s="127"/>
      <c r="F10" s="127"/>
      <c r="G10" s="127"/>
      <c r="H10" s="127"/>
      <c r="I10" s="127"/>
      <c r="J10" s="127"/>
    </row>
    <row r="11" spans="1:13" ht="18" customHeight="1" x14ac:dyDescent="0.25">
      <c r="A11" s="129"/>
      <c r="B11" s="130"/>
      <c r="C11" s="130"/>
      <c r="D11" s="130"/>
      <c r="E11" s="130"/>
      <c r="F11" s="130"/>
      <c r="G11" s="130"/>
      <c r="H11" s="130"/>
      <c r="I11" s="130"/>
      <c r="J11" s="130"/>
      <c r="K11" s="131"/>
      <c r="L11" s="131"/>
    </row>
    <row r="12" spans="1:13" ht="18" customHeight="1" x14ac:dyDescent="0.25">
      <c r="A12" s="129"/>
      <c r="B12" s="130"/>
      <c r="C12" s="130"/>
      <c r="D12" s="130"/>
      <c r="E12" s="130"/>
      <c r="F12" s="130"/>
      <c r="G12" s="130"/>
      <c r="H12" s="130"/>
      <c r="I12" s="130"/>
      <c r="J12" s="130"/>
      <c r="K12" s="131"/>
      <c r="L12" s="131"/>
    </row>
    <row r="13" spans="1:13" ht="18" customHeight="1" x14ac:dyDescent="0.25">
      <c r="A13" s="129"/>
      <c r="B13" s="130"/>
      <c r="C13" s="130"/>
      <c r="D13" s="132"/>
      <c r="E13" s="132"/>
      <c r="F13" s="130"/>
      <c r="G13" s="130"/>
      <c r="H13" s="130"/>
      <c r="I13" s="130"/>
      <c r="J13" s="130"/>
      <c r="K13" s="131"/>
      <c r="L13" s="131"/>
      <c r="M13" s="126" t="str">
        <f>IF('CNSWFL Use Only'!B2&gt;33,"X","")</f>
        <v/>
      </c>
    </row>
    <row r="14" spans="1:13" ht="18" customHeight="1" x14ac:dyDescent="0.25">
      <c r="A14" s="129"/>
      <c r="B14" s="130"/>
      <c r="C14" s="130"/>
      <c r="D14" s="130"/>
      <c r="E14" s="130"/>
      <c r="F14" s="130"/>
      <c r="G14" s="130"/>
      <c r="H14" s="130"/>
      <c r="I14" s="130"/>
      <c r="J14" s="130"/>
      <c r="K14" s="131"/>
      <c r="L14" s="131"/>
    </row>
    <row r="15" spans="1:13" ht="18" customHeight="1" x14ac:dyDescent="0.25">
      <c r="A15" s="129"/>
      <c r="B15" s="130"/>
      <c r="C15" s="130"/>
      <c r="D15" s="130"/>
      <c r="E15" s="130"/>
      <c r="F15" s="130"/>
      <c r="G15" s="130"/>
      <c r="H15" s="130"/>
      <c r="I15" s="130"/>
      <c r="J15" s="130"/>
      <c r="K15" s="131"/>
      <c r="L15" s="131"/>
    </row>
    <row r="16" spans="1:13" ht="18" customHeight="1" x14ac:dyDescent="0.25">
      <c r="A16" s="129"/>
      <c r="B16" s="127"/>
      <c r="C16" s="133" t="str">
        <f>IF(M13="X","Enter Agency Name and Program  in cell C18 below if Not Listed appears above","")</f>
        <v/>
      </c>
      <c r="D16" s="134"/>
      <c r="E16" s="134"/>
      <c r="F16" s="134"/>
      <c r="G16" s="134"/>
      <c r="H16" s="134"/>
      <c r="I16" s="134"/>
      <c r="J16" s="134"/>
      <c r="K16" s="135"/>
    </row>
    <row r="17" spans="1:13" ht="18" customHeight="1" x14ac:dyDescent="0.25">
      <c r="A17" s="127"/>
      <c r="B17" s="127"/>
      <c r="C17" s="136"/>
      <c r="D17" s="137"/>
      <c r="E17" s="137"/>
      <c r="F17" s="137"/>
      <c r="G17" s="137"/>
      <c r="H17" s="137"/>
      <c r="I17" s="137"/>
      <c r="J17" s="137"/>
      <c r="K17" s="138"/>
    </row>
    <row r="18" spans="1:13" ht="18" customHeight="1" x14ac:dyDescent="0.25">
      <c r="A18" s="4"/>
      <c r="B18" s="4"/>
      <c r="C18" s="4"/>
      <c r="D18" s="4"/>
      <c r="E18" s="4"/>
      <c r="F18" s="4"/>
      <c r="G18" s="4"/>
      <c r="H18" s="4"/>
      <c r="I18" s="4"/>
      <c r="J18" s="4"/>
      <c r="K18"/>
      <c r="L18"/>
      <c r="M18"/>
    </row>
    <row r="19" spans="1:13" s="128" customFormat="1" ht="18" customHeight="1" x14ac:dyDescent="0.25">
      <c r="A19" s="5" t="s">
        <v>112</v>
      </c>
      <c r="B19" s="5"/>
      <c r="C19" s="5"/>
      <c r="D19" s="5"/>
      <c r="E19" s="5"/>
      <c r="F19" s="5"/>
      <c r="G19" s="5"/>
      <c r="H19" s="5"/>
      <c r="I19" s="5"/>
      <c r="J19" s="5"/>
      <c r="K19" s="5"/>
      <c r="L19" s="5"/>
      <c r="M19" s="5"/>
    </row>
    <row r="20" spans="1:13" s="128" customFormat="1" ht="18" customHeight="1" x14ac:dyDescent="0.2">
      <c r="A20" s="5" t="s">
        <v>323</v>
      </c>
      <c r="B20" s="5"/>
      <c r="C20" s="5"/>
      <c r="D20" s="5"/>
      <c r="E20" s="5"/>
      <c r="F20" s="5"/>
      <c r="G20" s="5"/>
      <c r="H20" s="5"/>
      <c r="I20" s="5"/>
      <c r="J20" s="5"/>
      <c r="K20" s="5"/>
      <c r="L20" s="5"/>
      <c r="M20" s="5"/>
    </row>
    <row r="21" spans="1:13" s="128" customFormat="1" ht="18" customHeight="1" x14ac:dyDescent="0.2">
      <c r="A21" s="5"/>
      <c r="B21" s="5"/>
      <c r="C21" s="5"/>
      <c r="D21" s="5"/>
      <c r="E21" s="5"/>
      <c r="F21" s="5"/>
      <c r="G21" s="5"/>
      <c r="H21" s="5"/>
      <c r="I21" s="5"/>
      <c r="J21" s="5"/>
      <c r="K21" s="5"/>
      <c r="L21" s="5"/>
      <c r="M21" s="5"/>
    </row>
    <row r="22" spans="1:13" s="128" customFormat="1" ht="18" customHeight="1" x14ac:dyDescent="0.2">
      <c r="A22" s="5"/>
      <c r="B22" s="5"/>
      <c r="C22" s="5"/>
      <c r="D22" s="5"/>
      <c r="E22" s="5"/>
      <c r="F22" s="5"/>
      <c r="G22" s="5"/>
      <c r="H22" s="5"/>
      <c r="I22" s="5"/>
      <c r="J22" s="5"/>
      <c r="K22" s="5"/>
      <c r="L22" s="5"/>
      <c r="M22" s="5"/>
    </row>
    <row r="23" spans="1:13" ht="18" customHeight="1" x14ac:dyDescent="0.25">
      <c r="A23" s="5" t="s">
        <v>107</v>
      </c>
      <c r="B23" s="4"/>
      <c r="C23" s="4"/>
      <c r="D23" s="4"/>
      <c r="E23" s="4"/>
      <c r="F23" s="4"/>
      <c r="G23" s="4"/>
      <c r="H23" s="4"/>
      <c r="I23" s="4"/>
      <c r="J23" s="4"/>
      <c r="K23"/>
      <c r="L23"/>
      <c r="M23"/>
    </row>
    <row r="24" spans="1:13" ht="18" customHeight="1" x14ac:dyDescent="0.25">
      <c r="A24" s="5" t="s">
        <v>42</v>
      </c>
      <c r="B24" s="4"/>
      <c r="C24" s="4"/>
      <c r="D24" s="4"/>
      <c r="E24" s="4"/>
      <c r="F24" s="4"/>
      <c r="G24" s="4"/>
      <c r="H24" s="4"/>
      <c r="I24" s="4"/>
      <c r="J24" s="4"/>
      <c r="K24"/>
      <c r="L24"/>
      <c r="M24"/>
    </row>
    <row r="25" spans="1:13" ht="18" customHeight="1" x14ac:dyDescent="0.25">
      <c r="A25" s="5" t="s">
        <v>324</v>
      </c>
      <c r="B25" s="4"/>
      <c r="C25" s="4"/>
      <c r="D25" s="4"/>
      <c r="E25" s="4"/>
      <c r="F25" s="4"/>
      <c r="G25" s="4"/>
      <c r="H25" s="4"/>
      <c r="I25" s="4"/>
      <c r="J25" s="4"/>
      <c r="K25"/>
      <c r="L25"/>
      <c r="M25"/>
    </row>
    <row r="26" spans="1:13" ht="18" customHeight="1" x14ac:dyDescent="0.25">
      <c r="A26" s="5" t="s">
        <v>308</v>
      </c>
      <c r="B26" s="4"/>
      <c r="C26" s="4"/>
      <c r="D26" s="4"/>
      <c r="E26" s="4"/>
      <c r="F26" s="4"/>
      <c r="G26" s="4"/>
      <c r="H26" s="4"/>
      <c r="I26" s="4"/>
      <c r="J26" s="4"/>
      <c r="K26"/>
      <c r="L26"/>
      <c r="M26"/>
    </row>
    <row r="27" spans="1:13" ht="18" customHeight="1" x14ac:dyDescent="0.25">
      <c r="A27" s="5" t="s">
        <v>309</v>
      </c>
      <c r="B27" s="4"/>
      <c r="C27" s="4"/>
      <c r="D27" s="4"/>
      <c r="E27" s="4"/>
      <c r="F27" s="4"/>
      <c r="G27" s="4"/>
      <c r="H27" s="4"/>
      <c r="I27" s="4"/>
      <c r="J27" s="4"/>
      <c r="K27"/>
      <c r="L27"/>
      <c r="M27"/>
    </row>
    <row r="28" spans="1:13" ht="18" customHeight="1" x14ac:dyDescent="0.25">
      <c r="A28" s="128"/>
      <c r="B28" s="127"/>
      <c r="C28" s="127"/>
      <c r="D28" s="127"/>
      <c r="E28" s="127"/>
      <c r="F28" s="127"/>
      <c r="G28" s="127"/>
      <c r="H28" s="127"/>
      <c r="I28" s="127"/>
      <c r="J28" s="127"/>
    </row>
    <row r="29" spans="1:13" ht="18" customHeight="1" x14ac:dyDescent="0.25">
      <c r="A29" s="127"/>
      <c r="B29" s="130"/>
      <c r="C29" s="130"/>
      <c r="D29" s="131"/>
      <c r="E29" s="131"/>
      <c r="F29" s="131"/>
      <c r="G29" s="130"/>
      <c r="H29" s="130"/>
      <c r="I29" s="130"/>
      <c r="J29" s="130"/>
      <c r="K29" s="131"/>
      <c r="L29" s="131"/>
    </row>
    <row r="30" spans="1:13" ht="18" customHeight="1" x14ac:dyDescent="0.25">
      <c r="A30" s="127"/>
      <c r="B30" s="130"/>
      <c r="C30" s="130"/>
      <c r="D30" s="131"/>
      <c r="E30" s="131"/>
      <c r="F30" s="131"/>
      <c r="G30" s="131"/>
      <c r="H30" s="359"/>
      <c r="I30" s="360"/>
      <c r="J30" s="361"/>
      <c r="K30" s="131"/>
      <c r="L30" s="131"/>
    </row>
    <row r="31" spans="1:13" ht="18" customHeight="1" x14ac:dyDescent="0.25">
      <c r="A31" s="127"/>
      <c r="B31" s="130"/>
      <c r="C31" s="130"/>
      <c r="D31" s="139"/>
      <c r="E31" s="139"/>
      <c r="F31" s="139"/>
      <c r="G31" s="130"/>
      <c r="H31" s="130"/>
      <c r="I31" s="130"/>
      <c r="J31" s="130"/>
      <c r="K31" s="131"/>
      <c r="L31" s="131"/>
    </row>
    <row r="32" spans="1:13" s="140" customFormat="1" ht="18" customHeight="1" x14ac:dyDescent="0.25">
      <c r="A32" s="129"/>
      <c r="B32" s="129"/>
      <c r="C32" s="129"/>
      <c r="D32" s="129"/>
      <c r="E32" s="129"/>
      <c r="F32" s="129"/>
      <c r="G32" s="129"/>
      <c r="H32" s="129"/>
      <c r="I32" s="129"/>
      <c r="J32" s="129"/>
    </row>
    <row r="33" spans="1:13" s="140" customFormat="1" ht="18" customHeight="1" x14ac:dyDescent="0.25">
      <c r="A33" s="129"/>
      <c r="B33" s="129"/>
      <c r="C33" s="129"/>
      <c r="D33" s="129"/>
      <c r="E33" s="129"/>
      <c r="F33" s="129"/>
      <c r="G33" s="129"/>
      <c r="H33" s="129"/>
      <c r="I33" s="129"/>
      <c r="J33" s="129"/>
    </row>
    <row r="34" spans="1:13" ht="18" customHeight="1" x14ac:dyDescent="0.25">
      <c r="A34" s="5" t="s">
        <v>320</v>
      </c>
      <c r="B34" s="5"/>
      <c r="C34" s="5"/>
      <c r="D34" s="5"/>
      <c r="E34" s="5"/>
      <c r="F34" s="5"/>
      <c r="G34" s="5"/>
      <c r="H34" s="5"/>
      <c r="I34" s="5"/>
      <c r="J34" s="5"/>
      <c r="K34" s="5"/>
      <c r="L34" s="5"/>
      <c r="M34" s="128"/>
    </row>
    <row r="35" spans="1:13" ht="18" customHeight="1" x14ac:dyDescent="0.2">
      <c r="A35" s="5" t="s">
        <v>321</v>
      </c>
      <c r="B35" s="5"/>
      <c r="C35" s="5"/>
      <c r="D35" s="5"/>
      <c r="E35" s="5"/>
      <c r="F35" s="5"/>
      <c r="G35" s="5"/>
      <c r="H35" s="5"/>
      <c r="I35" s="5"/>
      <c r="J35" s="5"/>
      <c r="K35" s="5"/>
      <c r="L35" s="5"/>
      <c r="M35" s="128"/>
    </row>
    <row r="36" spans="1:13" ht="18" customHeight="1" x14ac:dyDescent="0.2">
      <c r="A36" s="5" t="s">
        <v>310</v>
      </c>
      <c r="B36" s="5"/>
      <c r="C36" s="5"/>
      <c r="D36" s="5"/>
      <c r="E36" s="5"/>
      <c r="F36" s="5"/>
      <c r="G36" s="5"/>
      <c r="H36" s="5"/>
      <c r="I36" s="5"/>
      <c r="J36" s="5"/>
      <c r="K36" s="5"/>
      <c r="L36" s="5"/>
      <c r="M36" s="128"/>
    </row>
    <row r="37" spans="1:13" ht="18" customHeight="1" x14ac:dyDescent="0.2">
      <c r="A37" s="128"/>
      <c r="B37" s="128"/>
      <c r="C37" s="128"/>
      <c r="D37" s="128"/>
      <c r="E37" s="128"/>
      <c r="F37" s="128"/>
      <c r="G37" s="128"/>
      <c r="H37" s="128"/>
      <c r="I37" s="128"/>
      <c r="J37" s="128"/>
      <c r="K37" s="128"/>
      <c r="L37" s="128"/>
      <c r="M37" s="128"/>
    </row>
    <row r="38" spans="1:13" ht="18" customHeight="1" x14ac:dyDescent="0.25">
      <c r="A38" s="128"/>
      <c r="B38" s="130"/>
      <c r="C38" s="130"/>
      <c r="D38" s="130"/>
      <c r="E38" s="130"/>
      <c r="F38" s="130"/>
      <c r="G38" s="130"/>
      <c r="H38" s="130"/>
      <c r="I38" s="130"/>
      <c r="J38" s="130"/>
      <c r="K38" s="131"/>
      <c r="L38" s="131"/>
      <c r="M38" s="128"/>
    </row>
    <row r="39" spans="1:13" ht="18" customHeight="1" x14ac:dyDescent="0.25">
      <c r="A39" s="128"/>
      <c r="B39" s="130"/>
      <c r="C39" s="130"/>
      <c r="D39" s="141"/>
      <c r="E39" s="141"/>
      <c r="F39" s="141"/>
      <c r="G39" s="131"/>
      <c r="H39" s="356"/>
      <c r="I39" s="357"/>
      <c r="J39" s="358"/>
      <c r="K39" s="130"/>
      <c r="L39" s="131" t="str">
        <f>IF(ROUND(H$39,0)=(ROUND('Program Annual Budget'!$E$60,0)),"=","&lt;&gt;")</f>
        <v>=</v>
      </c>
      <c r="M39" s="128"/>
    </row>
    <row r="40" spans="1:13" ht="18" customHeight="1" x14ac:dyDescent="0.25">
      <c r="A40" s="128"/>
      <c r="B40" s="130"/>
      <c r="C40" s="130"/>
      <c r="D40" s="130"/>
      <c r="E40" s="130"/>
      <c r="F40" s="130"/>
      <c r="G40" s="130"/>
      <c r="H40" s="130"/>
      <c r="I40" s="130"/>
      <c r="J40" s="130"/>
      <c r="K40" s="131"/>
      <c r="L40" s="131"/>
      <c r="M40" s="128"/>
    </row>
    <row r="41" spans="1:13" ht="18" customHeight="1" x14ac:dyDescent="0.2">
      <c r="M41" s="128"/>
    </row>
    <row r="42" spans="1:13" ht="18" customHeight="1" x14ac:dyDescent="0.25">
      <c r="A42" s="68" t="s">
        <v>311</v>
      </c>
      <c r="B42" s="47"/>
      <c r="C42" s="47"/>
      <c r="D42" s="47"/>
      <c r="E42" s="47"/>
      <c r="F42" s="47"/>
      <c r="G42" s="47"/>
      <c r="H42" s="47"/>
      <c r="I42" s="47"/>
      <c r="J42" s="47"/>
      <c r="K42" s="47"/>
      <c r="L42" s="47"/>
      <c r="M42" s="128"/>
    </row>
    <row r="43" spans="1:13" ht="18" customHeight="1" x14ac:dyDescent="0.2">
      <c r="A43" s="68" t="s">
        <v>322</v>
      </c>
      <c r="B43" s="47"/>
      <c r="C43" s="47"/>
      <c r="D43" s="47"/>
      <c r="E43" s="47"/>
      <c r="F43" s="47"/>
      <c r="G43" s="47"/>
      <c r="H43" s="47"/>
      <c r="I43" s="47"/>
      <c r="J43" s="47"/>
      <c r="K43" s="47"/>
      <c r="L43" s="47"/>
    </row>
    <row r="44" spans="1:13" ht="18" customHeight="1" x14ac:dyDescent="0.2">
      <c r="A44" s="47"/>
      <c r="B44" s="47"/>
      <c r="C44" s="47"/>
      <c r="D44" s="47"/>
      <c r="E44" s="47"/>
      <c r="F44" s="47"/>
      <c r="G44" s="47"/>
      <c r="H44" s="47"/>
      <c r="I44" s="47"/>
      <c r="J44" s="47"/>
      <c r="K44" s="47"/>
      <c r="L44" s="47"/>
    </row>
    <row r="45" spans="1:13" ht="18" customHeight="1" x14ac:dyDescent="0.25">
      <c r="A45" s="88"/>
      <c r="B45" s="142"/>
      <c r="C45" s="142"/>
      <c r="D45" s="142"/>
      <c r="E45" s="142"/>
      <c r="F45" s="142"/>
      <c r="G45" s="142"/>
      <c r="H45" s="142"/>
      <c r="I45" s="142"/>
      <c r="J45" s="142"/>
      <c r="K45" s="143"/>
      <c r="L45" s="143"/>
    </row>
    <row r="46" spans="1:13" ht="18" customHeight="1" x14ac:dyDescent="0.25">
      <c r="A46" s="88"/>
      <c r="B46" s="142"/>
      <c r="C46" s="142"/>
      <c r="D46" s="144"/>
      <c r="E46" s="144"/>
      <c r="F46" s="144"/>
      <c r="G46" s="143"/>
      <c r="H46" s="356"/>
      <c r="I46" s="357"/>
      <c r="J46" s="358"/>
      <c r="K46" s="142"/>
      <c r="L46" s="131" t="str">
        <f>IF(ROUND(H$46,0)=(ROUND('Program Annual Budget'!$F$60,0)),"=","&lt;&gt;")</f>
        <v>=</v>
      </c>
    </row>
    <row r="47" spans="1:13" ht="12.75" customHeight="1" x14ac:dyDescent="0.25">
      <c r="A47" s="88"/>
      <c r="B47" s="142"/>
      <c r="C47" s="142"/>
      <c r="D47" s="142"/>
      <c r="E47" s="142"/>
      <c r="F47" s="142"/>
      <c r="G47" s="142"/>
      <c r="H47" s="142"/>
      <c r="I47" s="142"/>
      <c r="J47" s="142"/>
      <c r="K47" s="143"/>
      <c r="L47" s="143"/>
    </row>
    <row r="48" spans="1:1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sheetData>
  <mergeCells count="6">
    <mergeCell ref="H46:J46"/>
    <mergeCell ref="H39:J39"/>
    <mergeCell ref="D1:M1"/>
    <mergeCell ref="D2:M2"/>
    <mergeCell ref="D4:M4"/>
    <mergeCell ref="H30:J30"/>
  </mergeCells>
  <pageMargins left="0.96" right="0.44" top="0.48" bottom="0.32" header="0.3" footer="0.3"/>
  <pageSetup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1</xdr:col>
                    <xdr:colOff>504825</xdr:colOff>
                    <xdr:row>11</xdr:row>
                    <xdr:rowOff>219075</xdr:rowOff>
                  </from>
                  <to>
                    <xdr:col>11</xdr:col>
                    <xdr:colOff>180975</xdr:colOff>
                    <xdr:row>13</xdr:row>
                    <xdr:rowOff>0</xdr:rowOff>
                  </to>
                </anchor>
              </controlPr>
            </control>
          </mc:Choice>
        </mc:AlternateContent>
        <mc:AlternateContent xmlns:mc="http://schemas.openxmlformats.org/markup-compatibility/2006">
          <mc:Choice Requires="x14">
            <control shapeId="1029" r:id="rId5" name="Group Box 5">
              <controlPr defaultSize="0" autoFill="0" autoPict="0">
                <anchor moveWithCells="1" sizeWithCells="1">
                  <from>
                    <xdr:col>1</xdr:col>
                    <xdr:colOff>295275</xdr:colOff>
                    <xdr:row>28</xdr:row>
                    <xdr:rowOff>104775</xdr:rowOff>
                  </from>
                  <to>
                    <xdr:col>5</xdr:col>
                    <xdr:colOff>428625</xdr:colOff>
                    <xdr:row>30</xdr:row>
                    <xdr:rowOff>142875</xdr:rowOff>
                  </to>
                </anchor>
              </controlPr>
            </control>
          </mc:Choice>
        </mc:AlternateContent>
        <mc:AlternateContent xmlns:mc="http://schemas.openxmlformats.org/markup-compatibility/2006">
          <mc:Choice Requires="x14">
            <control shapeId="1033" r:id="rId6" name="Option Button 9">
              <controlPr defaultSize="0" autoFill="0" autoLine="0" autoPict="0">
                <anchor moveWithCells="1" sizeWithCells="1">
                  <from>
                    <xdr:col>1</xdr:col>
                    <xdr:colOff>371475</xdr:colOff>
                    <xdr:row>28</xdr:row>
                    <xdr:rowOff>161925</xdr:rowOff>
                  </from>
                  <to>
                    <xdr:col>3</xdr:col>
                    <xdr:colOff>152400</xdr:colOff>
                    <xdr:row>29</xdr:row>
                    <xdr:rowOff>104775</xdr:rowOff>
                  </to>
                </anchor>
              </controlPr>
            </control>
          </mc:Choice>
        </mc:AlternateContent>
        <mc:AlternateContent xmlns:mc="http://schemas.openxmlformats.org/markup-compatibility/2006">
          <mc:Choice Requires="x14">
            <control shapeId="1034" r:id="rId7" name="Option Button 10">
              <controlPr defaultSize="0" autoFill="0" autoLine="0" autoPict="0">
                <anchor moveWithCells="1" sizeWithCells="1">
                  <from>
                    <xdr:col>1</xdr:col>
                    <xdr:colOff>371475</xdr:colOff>
                    <xdr:row>29</xdr:row>
                    <xdr:rowOff>123825</xdr:rowOff>
                  </from>
                  <to>
                    <xdr:col>3</xdr:col>
                    <xdr:colOff>219075</xdr:colOff>
                    <xdr:row>30</xdr:row>
                    <xdr:rowOff>66675</xdr:rowOff>
                  </to>
                </anchor>
              </controlPr>
            </control>
          </mc:Choice>
        </mc:AlternateContent>
        <mc:AlternateContent xmlns:mc="http://schemas.openxmlformats.org/markup-compatibility/2006">
          <mc:Choice Requires="x14">
            <control shapeId="1036" r:id="rId8" name="Option Button 12">
              <controlPr defaultSize="0" autoFill="0" autoLine="0" autoPict="0">
                <anchor moveWithCells="1" sizeWithCells="1">
                  <from>
                    <xdr:col>3</xdr:col>
                    <xdr:colOff>219075</xdr:colOff>
                    <xdr:row>28</xdr:row>
                    <xdr:rowOff>161925</xdr:rowOff>
                  </from>
                  <to>
                    <xdr:col>5</xdr:col>
                    <xdr:colOff>371475</xdr:colOff>
                    <xdr:row>29</xdr:row>
                    <xdr:rowOff>104775</xdr:rowOff>
                  </to>
                </anchor>
              </controlPr>
            </control>
          </mc:Choice>
        </mc:AlternateContent>
        <mc:AlternateContent xmlns:mc="http://schemas.openxmlformats.org/markup-compatibility/2006">
          <mc:Choice Requires="x14">
            <control shapeId="1037" r:id="rId9" name="Option Button 13">
              <controlPr defaultSize="0" autoFill="0" autoLine="0" autoPict="0">
                <anchor moveWithCells="1" sizeWithCells="1">
                  <from>
                    <xdr:col>3</xdr:col>
                    <xdr:colOff>219075</xdr:colOff>
                    <xdr:row>29</xdr:row>
                    <xdr:rowOff>123825</xdr:rowOff>
                  </from>
                  <to>
                    <xdr:col>5</xdr:col>
                    <xdr:colOff>371475</xdr:colOff>
                    <xdr:row>30</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62"/>
  <sheetViews>
    <sheetView topLeftCell="A43" zoomScaleNormal="75" workbookViewId="0">
      <selection activeCell="F65" sqref="F65"/>
    </sheetView>
  </sheetViews>
  <sheetFormatPr defaultColWidth="9.140625" defaultRowHeight="18.75" customHeight="1" x14ac:dyDescent="0.2"/>
  <cols>
    <col min="1" max="1" width="6" style="3" customWidth="1"/>
    <col min="2" max="2" width="3.42578125" style="3" customWidth="1"/>
    <col min="3" max="3" width="36.42578125" style="3" customWidth="1"/>
    <col min="4" max="4" width="7.42578125" style="3" bestFit="1" customWidth="1"/>
    <col min="5" max="8" width="15.5703125" style="3" customWidth="1"/>
    <col min="9" max="16384" width="9.140625" style="3"/>
  </cols>
  <sheetData>
    <row r="1" spans="1:8" s="149" customFormat="1" ht="18.75" customHeight="1" x14ac:dyDescent="0.2">
      <c r="E1" s="368"/>
      <c r="F1" s="368"/>
      <c r="G1" s="368"/>
    </row>
    <row r="2" spans="1:8" s="149" customFormat="1" ht="18.75" customHeight="1" x14ac:dyDescent="0.2">
      <c r="E2" s="368" t="str">
        <f>'Budget Overview'!D1</f>
        <v>Program Annual Budget</v>
      </c>
      <c r="F2" s="368"/>
      <c r="G2" s="368"/>
    </row>
    <row r="3" spans="1:8" s="149" customFormat="1" ht="18.75" customHeight="1" x14ac:dyDescent="0.2">
      <c r="E3" s="368" t="str">
        <f>'Budget Overview'!D2</f>
        <v>July 1, 2024 through June 30, 2025</v>
      </c>
      <c r="F3" s="368"/>
      <c r="G3" s="368"/>
    </row>
    <row r="4" spans="1:8" s="149" customFormat="1" ht="18.75" customHeight="1" x14ac:dyDescent="0.2"/>
    <row r="5" spans="1:8" s="149" customFormat="1" ht="18.75" customHeight="1" thickBot="1" x14ac:dyDescent="0.25"/>
    <row r="6" spans="1:8" s="149" customFormat="1" ht="35.25" customHeight="1" thickBot="1" x14ac:dyDescent="0.25">
      <c r="A6" s="369" t="s">
        <v>13</v>
      </c>
      <c r="B6" s="370"/>
      <c r="C6" s="371"/>
      <c r="D6" s="372">
        <f>IF('CNSWFL Use Only'!$B$7=2,TRIM('Budget Overview'!#REF!),'CNSWFL Use Only'!B3)</f>
        <v>0</v>
      </c>
      <c r="E6" s="373"/>
      <c r="F6" s="373"/>
      <c r="G6" s="373"/>
      <c r="H6" s="374"/>
    </row>
    <row r="7" spans="1:8" s="149" customFormat="1" ht="35.25" customHeight="1" thickBot="1" x14ac:dyDescent="0.25">
      <c r="A7" s="369" t="s">
        <v>12</v>
      </c>
      <c r="B7" s="370"/>
      <c r="C7" s="371"/>
      <c r="D7" s="375">
        <f>IF('CNSWFL Use Only'!$B$7=2,TRIM('Budget Overview'!#REF!),'CNSWFL Use Only'!B4)</f>
        <v>0</v>
      </c>
      <c r="E7" s="376"/>
      <c r="F7" s="376"/>
      <c r="G7" s="376"/>
      <c r="H7" s="377"/>
    </row>
    <row r="8" spans="1:8" s="149" customFormat="1" ht="35.25" customHeight="1" thickBot="1" x14ac:dyDescent="0.25">
      <c r="A8" s="369" t="s">
        <v>11</v>
      </c>
      <c r="B8" s="370"/>
      <c r="C8" s="371"/>
      <c r="D8" s="375">
        <f>IF('CNSWFL Use Only'!$B$7=2,TRIM('Budget Overview'!#REF!),'CNSWFL Use Only'!B5)</f>
        <v>0</v>
      </c>
      <c r="E8" s="376"/>
      <c r="F8" s="376"/>
      <c r="G8" s="376"/>
      <c r="H8" s="377"/>
    </row>
    <row r="9" spans="1:8" s="149" customFormat="1" ht="16.5" thickBot="1" x14ac:dyDescent="0.25">
      <c r="A9" s="365" t="s">
        <v>86</v>
      </c>
      <c r="B9" s="366"/>
      <c r="C9" s="367"/>
      <c r="D9" s="150"/>
      <c r="E9" s="151"/>
      <c r="G9" s="152" t="str">
        <f>'CNSWFL Use Only'!B11</f>
        <v>Original</v>
      </c>
      <c r="H9" s="153">
        <f>'Budget Overview'!H30</f>
        <v>0</v>
      </c>
    </row>
    <row r="10" spans="1:8" s="149" customFormat="1" ht="21.75" customHeight="1" thickBot="1" x14ac:dyDescent="0.25">
      <c r="A10" s="365" t="s">
        <v>103</v>
      </c>
      <c r="B10" s="366"/>
      <c r="C10" s="367"/>
      <c r="D10" s="154"/>
      <c r="E10" s="155"/>
      <c r="F10" s="155"/>
      <c r="G10" s="151"/>
      <c r="H10" s="156">
        <f>'1. Salaries'!D34+'1. Salaries'!D63</f>
        <v>0</v>
      </c>
    </row>
    <row r="11" spans="1:8" s="149" customFormat="1" ht="21.75" customHeight="1" thickBot="1" x14ac:dyDescent="0.25">
      <c r="A11" s="365" t="s">
        <v>306</v>
      </c>
      <c r="B11" s="366"/>
      <c r="C11" s="367"/>
      <c r="D11" s="154"/>
      <c r="E11" s="155"/>
      <c r="F11" s="155"/>
      <c r="G11" s="151"/>
      <c r="H11" s="157">
        <f>E59</f>
        <v>0</v>
      </c>
    </row>
    <row r="12" spans="1:8" s="149" customFormat="1" ht="21.75" customHeight="1" thickBot="1" x14ac:dyDescent="0.25">
      <c r="A12" s="365" t="s">
        <v>307</v>
      </c>
      <c r="B12" s="366"/>
      <c r="C12" s="367"/>
      <c r="D12" s="154"/>
      <c r="E12" s="155"/>
      <c r="F12" s="155"/>
      <c r="H12" s="158">
        <f>'Budget Overview'!H39</f>
        <v>0</v>
      </c>
    </row>
    <row r="13" spans="1:8" s="149" customFormat="1" ht="21.75" customHeight="1" thickBot="1" x14ac:dyDescent="0.25">
      <c r="A13" s="365" t="s">
        <v>113</v>
      </c>
      <c r="B13" s="366"/>
      <c r="C13" s="367"/>
      <c r="D13" s="362" t="str">
        <f>IF(E61&lt;0,"BUDGET EXCEEDS CONTRACT AMOUNT",IF(E61&gt;0,"BUDGET LOWER THAN CONTRACT AMOUNT",IF(E61=0,"BUDGET MATCHES CONTRACT AMOUNT")))</f>
        <v>BUDGET MATCHES CONTRACT AMOUNT</v>
      </c>
      <c r="E13" s="363"/>
      <c r="F13" s="363"/>
      <c r="G13" s="363"/>
      <c r="H13" s="364"/>
    </row>
    <row r="14" spans="1:8" s="45" customFormat="1" ht="18.75" customHeight="1" x14ac:dyDescent="0.2"/>
    <row r="15" spans="1:8" s="45" customFormat="1" ht="18.75" customHeight="1" x14ac:dyDescent="0.2"/>
    <row r="16" spans="1:8" s="149" customFormat="1" ht="36.75" customHeight="1" x14ac:dyDescent="0.2">
      <c r="D16" s="159" t="s">
        <v>87</v>
      </c>
      <c r="E16" s="160" t="s">
        <v>39</v>
      </c>
      <c r="F16" s="161" t="s">
        <v>179</v>
      </c>
      <c r="G16" s="161" t="s">
        <v>61</v>
      </c>
      <c r="H16" s="162" t="s">
        <v>41</v>
      </c>
    </row>
    <row r="17" spans="1:8" s="149" customFormat="1" ht="24" customHeight="1" x14ac:dyDescent="0.2">
      <c r="A17" s="163" t="s">
        <v>40</v>
      </c>
      <c r="B17" s="163"/>
      <c r="H17" s="164"/>
    </row>
    <row r="18" spans="1:8" s="149" customFormat="1" ht="24" customHeight="1" x14ac:dyDescent="0.2">
      <c r="B18" s="165">
        <v>1</v>
      </c>
      <c r="C18" s="166" t="s">
        <v>33</v>
      </c>
      <c r="D18" s="167">
        <f>IF($E$60=0,0,E18/$E$60)</f>
        <v>0</v>
      </c>
      <c r="E18" s="168">
        <f>'1. Salaries'!F34+'1. Salaries'!F63</f>
        <v>0</v>
      </c>
      <c r="F18" s="168">
        <f>'Carry Forward Funding'!G22</f>
        <v>0</v>
      </c>
      <c r="G18" s="168">
        <f>'Other Funding Sources'!G22</f>
        <v>0</v>
      </c>
      <c r="H18" s="168">
        <f>(SUM(E18:G18))</f>
        <v>0</v>
      </c>
    </row>
    <row r="19" spans="1:8" s="149" customFormat="1" ht="24" customHeight="1" x14ac:dyDescent="0.2">
      <c r="B19" s="165">
        <v>2</v>
      </c>
      <c r="C19" s="166" t="s">
        <v>34</v>
      </c>
      <c r="D19" s="167">
        <f>IF($E$60=0,0,E19/$E$60)</f>
        <v>0</v>
      </c>
      <c r="E19" s="169">
        <f>'2. Benefits'!D26</f>
        <v>0</v>
      </c>
      <c r="F19" s="169">
        <f>'Carry Forward Funding'!G23</f>
        <v>0</v>
      </c>
      <c r="G19" s="168">
        <f>'Other Funding Sources'!G23</f>
        <v>0</v>
      </c>
      <c r="H19" s="168">
        <f>(SUM(E19:G19))</f>
        <v>0</v>
      </c>
    </row>
    <row r="20" spans="1:8" s="149" customFormat="1" ht="24" customHeight="1" x14ac:dyDescent="0.2">
      <c r="C20" s="170"/>
      <c r="D20" s="170"/>
      <c r="E20" s="171"/>
      <c r="F20" s="171"/>
      <c r="G20" s="171"/>
      <c r="H20" s="172"/>
    </row>
    <row r="21" spans="1:8" s="149" customFormat="1" ht="24" customHeight="1" x14ac:dyDescent="0.2">
      <c r="A21" s="163" t="s">
        <v>35</v>
      </c>
      <c r="B21" s="163"/>
      <c r="E21" s="173"/>
      <c r="F21" s="173"/>
      <c r="G21" s="173"/>
      <c r="H21" s="173"/>
    </row>
    <row r="22" spans="1:8" s="149" customFormat="1" ht="24" customHeight="1" x14ac:dyDescent="0.2">
      <c r="B22" s="174">
        <v>3</v>
      </c>
      <c r="C22" s="175" t="s">
        <v>188</v>
      </c>
      <c r="D22" s="167">
        <f t="shared" ref="D22:D52" si="0">IF($E$60=0,0,E22/$E$60)</f>
        <v>0</v>
      </c>
      <c r="E22" s="169">
        <f>+'3. Recruitment'!E21+'3. Recruitment'!E26</f>
        <v>0</v>
      </c>
      <c r="F22" s="169">
        <f>+'Carry Forward Funding'!G26</f>
        <v>0</v>
      </c>
      <c r="G22" s="168">
        <f>+'Other Funding Sources'!G26</f>
        <v>0</v>
      </c>
      <c r="H22" s="168">
        <f t="shared" ref="H22:H52" si="1">(SUM(E22:G22))</f>
        <v>0</v>
      </c>
    </row>
    <row r="23" spans="1:8" s="149" customFormat="1" ht="24" customHeight="1" x14ac:dyDescent="0.2">
      <c r="B23" s="174"/>
      <c r="C23" s="175" t="s">
        <v>189</v>
      </c>
      <c r="D23" s="167">
        <f t="shared" si="0"/>
        <v>0</v>
      </c>
      <c r="E23" s="169">
        <f>+'3. Recruitment'!E31</f>
        <v>0</v>
      </c>
      <c r="F23" s="169">
        <f>+'Carry Forward Funding'!G27</f>
        <v>0</v>
      </c>
      <c r="G23" s="168">
        <f>+'Other Funding Sources'!G27</f>
        <v>0</v>
      </c>
      <c r="H23" s="168">
        <f t="shared" si="1"/>
        <v>0</v>
      </c>
    </row>
    <row r="24" spans="1:8" s="149" customFormat="1" ht="24" customHeight="1" x14ac:dyDescent="0.2">
      <c r="B24" s="174">
        <v>4</v>
      </c>
      <c r="C24" s="175" t="s">
        <v>54</v>
      </c>
      <c r="D24" s="167">
        <f t="shared" si="0"/>
        <v>0</v>
      </c>
      <c r="E24" s="169">
        <f>'4. Office Supplies'!$E$21-'4. Office Supplies'!$E$19</f>
        <v>0</v>
      </c>
      <c r="F24" s="169">
        <f>+'Carry Forward Funding'!G28</f>
        <v>0</v>
      </c>
      <c r="G24" s="168">
        <f>+'Other Funding Sources'!G28</f>
        <v>0</v>
      </c>
      <c r="H24" s="168">
        <f t="shared" si="1"/>
        <v>0</v>
      </c>
    </row>
    <row r="25" spans="1:8" s="149" customFormat="1" ht="24" customHeight="1" x14ac:dyDescent="0.2">
      <c r="B25" s="174"/>
      <c r="C25" s="175" t="s">
        <v>282</v>
      </c>
      <c r="D25" s="167">
        <f t="shared" si="0"/>
        <v>0</v>
      </c>
      <c r="E25" s="169">
        <f>'4. Office Supplies'!$E$19</f>
        <v>0</v>
      </c>
      <c r="F25" s="169">
        <f>'Carry Forward Funding'!G29</f>
        <v>0</v>
      </c>
      <c r="G25" s="168">
        <f>'Other Funding Sources'!G29</f>
        <v>0</v>
      </c>
      <c r="H25" s="168">
        <f t="shared" si="1"/>
        <v>0</v>
      </c>
    </row>
    <row r="26" spans="1:8" s="149" customFormat="1" ht="24" customHeight="1" x14ac:dyDescent="0.2">
      <c r="B26" s="176"/>
      <c r="C26" s="175" t="s">
        <v>190</v>
      </c>
      <c r="D26" s="167">
        <f t="shared" si="0"/>
        <v>0</v>
      </c>
      <c r="E26" s="169">
        <f>+'4. Office Supplies'!E25</f>
        <v>0</v>
      </c>
      <c r="F26" s="169">
        <f>+'Carry Forward Funding'!G30</f>
        <v>0</v>
      </c>
      <c r="G26" s="168">
        <f>+'Other Funding Sources'!G30</f>
        <v>0</v>
      </c>
      <c r="H26" s="168">
        <f t="shared" si="1"/>
        <v>0</v>
      </c>
    </row>
    <row r="27" spans="1:8" s="149" customFormat="1" ht="24" customHeight="1" x14ac:dyDescent="0.2">
      <c r="B27" s="176"/>
      <c r="C27" s="175" t="s">
        <v>191</v>
      </c>
      <c r="D27" s="167">
        <f t="shared" si="0"/>
        <v>0</v>
      </c>
      <c r="E27" s="169">
        <f>+'4. Office Supplies'!E29</f>
        <v>0</v>
      </c>
      <c r="F27" s="169">
        <f>+'Carry Forward Funding'!G31</f>
        <v>0</v>
      </c>
      <c r="G27" s="168">
        <f>+'Other Funding Sources'!G31</f>
        <v>0</v>
      </c>
      <c r="H27" s="168">
        <f t="shared" si="1"/>
        <v>0</v>
      </c>
    </row>
    <row r="28" spans="1:8" s="149" customFormat="1" ht="24" customHeight="1" x14ac:dyDescent="0.2">
      <c r="B28" s="174">
        <v>5</v>
      </c>
      <c r="C28" s="175" t="s">
        <v>192</v>
      </c>
      <c r="D28" s="167">
        <f t="shared" si="0"/>
        <v>0</v>
      </c>
      <c r="E28" s="169">
        <f>'5. Communications'!E20</f>
        <v>0</v>
      </c>
      <c r="F28" s="169">
        <f>+'Carry Forward Funding'!G32</f>
        <v>0</v>
      </c>
      <c r="G28" s="168">
        <f>+'Other Funding Sources'!G32</f>
        <v>0</v>
      </c>
      <c r="H28" s="168">
        <f t="shared" si="1"/>
        <v>0</v>
      </c>
    </row>
    <row r="29" spans="1:8" s="149" customFormat="1" ht="24" customHeight="1" x14ac:dyDescent="0.2">
      <c r="B29" s="176"/>
      <c r="C29" s="175" t="s">
        <v>193</v>
      </c>
      <c r="D29" s="167">
        <f t="shared" si="0"/>
        <v>0</v>
      </c>
      <c r="E29" s="169">
        <f>'5. Communications'!E24</f>
        <v>0</v>
      </c>
      <c r="F29" s="169">
        <f>+'Carry Forward Funding'!G33</f>
        <v>0</v>
      </c>
      <c r="G29" s="168">
        <f>+'Other Funding Sources'!G33</f>
        <v>0</v>
      </c>
      <c r="H29" s="168">
        <f t="shared" si="1"/>
        <v>0</v>
      </c>
    </row>
    <row r="30" spans="1:8" s="149" customFormat="1" ht="24" customHeight="1" x14ac:dyDescent="0.2">
      <c r="B30" s="176"/>
      <c r="C30" s="175" t="s">
        <v>194</v>
      </c>
      <c r="D30" s="167">
        <f t="shared" si="0"/>
        <v>0</v>
      </c>
      <c r="E30" s="169">
        <f>'5. Communications'!E28</f>
        <v>0</v>
      </c>
      <c r="F30" s="169">
        <f>+'Carry Forward Funding'!G34</f>
        <v>0</v>
      </c>
      <c r="G30" s="168">
        <f>+'Other Funding Sources'!G34</f>
        <v>0</v>
      </c>
      <c r="H30" s="168">
        <f t="shared" si="1"/>
        <v>0</v>
      </c>
    </row>
    <row r="31" spans="1:8" s="149" customFormat="1" ht="24" customHeight="1" x14ac:dyDescent="0.2">
      <c r="B31" s="174">
        <v>6</v>
      </c>
      <c r="C31" s="175" t="s">
        <v>154</v>
      </c>
      <c r="D31" s="167">
        <f t="shared" si="0"/>
        <v>0</v>
      </c>
      <c r="E31" s="169">
        <f>'6. Travel'!E21</f>
        <v>0</v>
      </c>
      <c r="F31" s="169">
        <f>+'Carry Forward Funding'!G35</f>
        <v>0</v>
      </c>
      <c r="G31" s="168">
        <f>+'Other Funding Sources'!G35</f>
        <v>0</v>
      </c>
      <c r="H31" s="168">
        <f t="shared" si="1"/>
        <v>0</v>
      </c>
    </row>
    <row r="32" spans="1:8" s="149" customFormat="1" ht="24" customHeight="1" x14ac:dyDescent="0.2">
      <c r="B32" s="176"/>
      <c r="C32" s="175" t="s">
        <v>283</v>
      </c>
      <c r="D32" s="167">
        <f t="shared" si="0"/>
        <v>0</v>
      </c>
      <c r="E32" s="169">
        <f>'6. Travel'!$E$28-'6. Travel'!$E$23</f>
        <v>0</v>
      </c>
      <c r="F32" s="169">
        <f>+'Carry Forward Funding'!G36</f>
        <v>0</v>
      </c>
      <c r="G32" s="168">
        <f>+'Other Funding Sources'!G36</f>
        <v>0</v>
      </c>
      <c r="H32" s="168">
        <f t="shared" si="1"/>
        <v>0</v>
      </c>
    </row>
    <row r="33" spans="2:8" s="149" customFormat="1" ht="24" customHeight="1" x14ac:dyDescent="0.2">
      <c r="B33" s="176"/>
      <c r="C33" s="175" t="s">
        <v>233</v>
      </c>
      <c r="D33" s="167">
        <f t="shared" si="0"/>
        <v>0</v>
      </c>
      <c r="E33" s="169">
        <f>'6. Travel'!$E$23</f>
        <v>0</v>
      </c>
      <c r="F33" s="169">
        <f>'Carry Forward Funding'!G37</f>
        <v>0</v>
      </c>
      <c r="G33" s="168">
        <f>'Other Funding Sources'!G37</f>
        <v>0</v>
      </c>
      <c r="H33" s="168">
        <f t="shared" si="1"/>
        <v>0</v>
      </c>
    </row>
    <row r="34" spans="2:8" s="149" customFormat="1" ht="24" customHeight="1" x14ac:dyDescent="0.2">
      <c r="B34" s="174">
        <v>7</v>
      </c>
      <c r="C34" s="175" t="s">
        <v>196</v>
      </c>
      <c r="D34" s="167">
        <f t="shared" si="0"/>
        <v>0</v>
      </c>
      <c r="E34" s="169">
        <f>'7. Equipment'!E19</f>
        <v>0</v>
      </c>
      <c r="F34" s="169">
        <f>+'Carry Forward Funding'!G38</f>
        <v>0</v>
      </c>
      <c r="G34" s="168">
        <f>+'Other Funding Sources'!G38</f>
        <v>0</v>
      </c>
      <c r="H34" s="168">
        <f t="shared" si="1"/>
        <v>0</v>
      </c>
    </row>
    <row r="35" spans="2:8" s="149" customFormat="1" ht="24" customHeight="1" x14ac:dyDescent="0.2">
      <c r="B35" s="176"/>
      <c r="C35" s="175" t="s">
        <v>197</v>
      </c>
      <c r="D35" s="167">
        <f t="shared" si="0"/>
        <v>0</v>
      </c>
      <c r="E35" s="169">
        <f>'7. Equipment'!E24</f>
        <v>0</v>
      </c>
      <c r="F35" s="169">
        <f>+'Carry Forward Funding'!G39</f>
        <v>0</v>
      </c>
      <c r="G35" s="168">
        <f>+'Other Funding Sources'!G39</f>
        <v>0</v>
      </c>
      <c r="H35" s="168">
        <f t="shared" si="1"/>
        <v>0</v>
      </c>
    </row>
    <row r="36" spans="2:8" s="149" customFormat="1" ht="24" customHeight="1" x14ac:dyDescent="0.2">
      <c r="B36" s="176"/>
      <c r="C36" s="175" t="s">
        <v>198</v>
      </c>
      <c r="D36" s="167">
        <f t="shared" si="0"/>
        <v>0</v>
      </c>
      <c r="E36" s="169">
        <f>'7. Equipment'!E28</f>
        <v>0</v>
      </c>
      <c r="F36" s="169">
        <f>+'Carry Forward Funding'!G40</f>
        <v>0</v>
      </c>
      <c r="G36" s="168">
        <f>+'Other Funding Sources'!G40</f>
        <v>0</v>
      </c>
      <c r="H36" s="168">
        <f t="shared" si="1"/>
        <v>0</v>
      </c>
    </row>
    <row r="37" spans="2:8" s="149" customFormat="1" ht="24" customHeight="1" x14ac:dyDescent="0.2">
      <c r="B37" s="174">
        <v>8</v>
      </c>
      <c r="C37" s="175" t="s">
        <v>199</v>
      </c>
      <c r="D37" s="167">
        <f t="shared" si="0"/>
        <v>0</v>
      </c>
      <c r="E37" s="169">
        <f>+'8. Occupancy'!E19</f>
        <v>0</v>
      </c>
      <c r="F37" s="169">
        <f>+'Carry Forward Funding'!G41</f>
        <v>0</v>
      </c>
      <c r="G37" s="168">
        <f>+'Other Funding Sources'!G41</f>
        <v>0</v>
      </c>
      <c r="H37" s="168">
        <f t="shared" si="1"/>
        <v>0</v>
      </c>
    </row>
    <row r="38" spans="2:8" s="149" customFormat="1" ht="24" customHeight="1" x14ac:dyDescent="0.2">
      <c r="B38" s="174"/>
      <c r="C38" s="175" t="s">
        <v>294</v>
      </c>
      <c r="D38" s="167">
        <f t="shared" si="0"/>
        <v>0</v>
      </c>
      <c r="E38" s="169">
        <f>+'8. Occupancy'!E28</f>
        <v>0</v>
      </c>
      <c r="F38" s="169">
        <f>+'Carry Forward Funding'!G42</f>
        <v>0</v>
      </c>
      <c r="G38" s="168">
        <f>+'Other Funding Sources'!G42</f>
        <v>0</v>
      </c>
      <c r="H38" s="168">
        <f t="shared" si="1"/>
        <v>0</v>
      </c>
    </row>
    <row r="39" spans="2:8" s="149" customFormat="1" ht="24" customHeight="1" x14ac:dyDescent="0.2">
      <c r="B39" s="174">
        <v>9</v>
      </c>
      <c r="C39" s="175" t="s">
        <v>201</v>
      </c>
      <c r="D39" s="167">
        <f t="shared" si="0"/>
        <v>0</v>
      </c>
      <c r="E39" s="169">
        <f>+'9. Professional'!E20</f>
        <v>0</v>
      </c>
      <c r="F39" s="169">
        <f>+'Carry Forward Funding'!G43</f>
        <v>0</v>
      </c>
      <c r="G39" s="168">
        <f>+'Other Funding Sources'!G43</f>
        <v>0</v>
      </c>
      <c r="H39" s="168">
        <f t="shared" si="1"/>
        <v>0</v>
      </c>
    </row>
    <row r="40" spans="2:8" s="149" customFormat="1" ht="24" customHeight="1" x14ac:dyDescent="0.2">
      <c r="B40" s="174"/>
      <c r="C40" s="175" t="s">
        <v>202</v>
      </c>
      <c r="D40" s="167">
        <f t="shared" si="0"/>
        <v>0</v>
      </c>
      <c r="E40" s="169">
        <f>+'9. Professional'!E32</f>
        <v>0</v>
      </c>
      <c r="F40" s="169">
        <f>+'Carry Forward Funding'!G44</f>
        <v>0</v>
      </c>
      <c r="G40" s="168">
        <f>+'Other Funding Sources'!G44</f>
        <v>0</v>
      </c>
      <c r="H40" s="168">
        <f t="shared" si="1"/>
        <v>0</v>
      </c>
    </row>
    <row r="41" spans="2:8" s="149" customFormat="1" ht="24" customHeight="1" x14ac:dyDescent="0.2">
      <c r="B41" s="174"/>
      <c r="C41" s="175" t="str">
        <f>IF('9. Professional'!B22&gt;0,'9. Professional'!B22,"")</f>
        <v/>
      </c>
      <c r="D41" s="167">
        <f t="shared" si="0"/>
        <v>0</v>
      </c>
      <c r="E41" s="169">
        <f>+'9. Professional'!E22</f>
        <v>0</v>
      </c>
      <c r="F41" s="169">
        <f>+'Carry Forward Funding'!G48</f>
        <v>0</v>
      </c>
      <c r="G41" s="168">
        <f>+'Other Funding Sources'!G45</f>
        <v>0</v>
      </c>
      <c r="H41" s="168">
        <f t="shared" si="1"/>
        <v>0</v>
      </c>
    </row>
    <row r="42" spans="2:8" s="149" customFormat="1" ht="24" customHeight="1" x14ac:dyDescent="0.2">
      <c r="B42" s="174"/>
      <c r="C42" s="175" t="str">
        <f>IF('9. Professional'!B23&gt;0,'9. Professional'!B23,"")</f>
        <v/>
      </c>
      <c r="D42" s="167">
        <f t="shared" si="0"/>
        <v>0</v>
      </c>
      <c r="E42" s="169">
        <f>+'9. Professional'!E23</f>
        <v>0</v>
      </c>
      <c r="F42" s="169">
        <v>0</v>
      </c>
      <c r="G42" s="168">
        <v>0</v>
      </c>
      <c r="H42" s="168">
        <f t="shared" si="1"/>
        <v>0</v>
      </c>
    </row>
    <row r="43" spans="2:8" s="149" customFormat="1" ht="24" customHeight="1" x14ac:dyDescent="0.2">
      <c r="B43" s="174"/>
      <c r="C43" s="175" t="str">
        <f>IF('9. Professional'!B24&gt;0,'9. Professional'!B24,"")</f>
        <v/>
      </c>
      <c r="D43" s="167">
        <f t="shared" si="0"/>
        <v>0</v>
      </c>
      <c r="E43" s="169">
        <f>+'9. Professional'!E24</f>
        <v>0</v>
      </c>
      <c r="F43" s="169">
        <v>0</v>
      </c>
      <c r="G43" s="168">
        <v>0</v>
      </c>
      <c r="H43" s="168">
        <f t="shared" si="1"/>
        <v>0</v>
      </c>
    </row>
    <row r="44" spans="2:8" s="149" customFormat="1" ht="24" customHeight="1" x14ac:dyDescent="0.2">
      <c r="B44" s="174"/>
      <c r="C44" s="175" t="str">
        <f>IF('9. Professional'!B25&gt;0,'9. Professional'!B25,"")</f>
        <v/>
      </c>
      <c r="D44" s="167">
        <f t="shared" si="0"/>
        <v>0</v>
      </c>
      <c r="E44" s="169">
        <f>+'9. Professional'!E25</f>
        <v>0</v>
      </c>
      <c r="F44" s="169">
        <v>0</v>
      </c>
      <c r="G44" s="168">
        <v>0</v>
      </c>
      <c r="H44" s="168">
        <f t="shared" si="1"/>
        <v>0</v>
      </c>
    </row>
    <row r="45" spans="2:8" s="149" customFormat="1" ht="24" customHeight="1" x14ac:dyDescent="0.2">
      <c r="B45" s="174"/>
      <c r="C45" s="175" t="str">
        <f>'Carry Forward Funding'!C44</f>
        <v>Sub-Contracted Svcs - Vendor 1</v>
      </c>
      <c r="D45" s="167">
        <f t="shared" si="0"/>
        <v>0</v>
      </c>
      <c r="E45" s="169">
        <v>0</v>
      </c>
      <c r="F45" s="169">
        <f>'Carry Forward Funding'!G44</f>
        <v>0</v>
      </c>
      <c r="G45" s="168">
        <v>0</v>
      </c>
      <c r="H45" s="168">
        <f t="shared" si="1"/>
        <v>0</v>
      </c>
    </row>
    <row r="46" spans="2:8" s="149" customFormat="1" ht="24" customHeight="1" x14ac:dyDescent="0.2">
      <c r="B46" s="174"/>
      <c r="C46" s="175" t="str">
        <f>'Carry Forward Funding'!C45</f>
        <v>Sub-Contracted Svcs - Vendor 2</v>
      </c>
      <c r="D46" s="167">
        <f t="shared" si="0"/>
        <v>0</v>
      </c>
      <c r="E46" s="169">
        <v>0</v>
      </c>
      <c r="F46" s="169">
        <f>'Carry Forward Funding'!G45</f>
        <v>0</v>
      </c>
      <c r="G46" s="168">
        <v>0</v>
      </c>
      <c r="H46" s="168">
        <f t="shared" si="1"/>
        <v>0</v>
      </c>
    </row>
    <row r="47" spans="2:8" s="149" customFormat="1" ht="24" customHeight="1" x14ac:dyDescent="0.2">
      <c r="B47" s="174"/>
      <c r="C47" s="175" t="str">
        <f>'Carry Forward Funding'!C46</f>
        <v>Sub-Contracted Svcs - Vendor 3</v>
      </c>
      <c r="D47" s="167">
        <f t="shared" si="0"/>
        <v>0</v>
      </c>
      <c r="E47" s="169">
        <v>0</v>
      </c>
      <c r="F47" s="169">
        <f>'Carry Forward Funding'!G46</f>
        <v>0</v>
      </c>
      <c r="G47" s="168">
        <v>0</v>
      </c>
      <c r="H47" s="168">
        <f t="shared" si="1"/>
        <v>0</v>
      </c>
    </row>
    <row r="48" spans="2:8" s="149" customFormat="1" ht="24" customHeight="1" x14ac:dyDescent="0.2">
      <c r="B48" s="174"/>
      <c r="C48" s="175" t="str">
        <f>'Carry Forward Funding'!C47</f>
        <v>Sub-Contracted Svcs - Vendor 4</v>
      </c>
      <c r="D48" s="167">
        <f t="shared" si="0"/>
        <v>0</v>
      </c>
      <c r="E48" s="169">
        <v>0</v>
      </c>
      <c r="F48" s="169">
        <f>'Carry Forward Funding'!G47</f>
        <v>0</v>
      </c>
      <c r="G48" s="168">
        <v>0</v>
      </c>
      <c r="H48" s="168">
        <f t="shared" si="1"/>
        <v>0</v>
      </c>
    </row>
    <row r="49" spans="1:12" s="149" customFormat="1" ht="24" customHeight="1" x14ac:dyDescent="0.2">
      <c r="B49" s="174"/>
      <c r="C49" s="175" t="str">
        <f>'Other Funding Sources'!C44</f>
        <v>Sub - Contracted Services-Other Funds</v>
      </c>
      <c r="D49" s="167">
        <f t="shared" si="0"/>
        <v>0</v>
      </c>
      <c r="E49" s="169">
        <v>0</v>
      </c>
      <c r="F49" s="169">
        <v>0</v>
      </c>
      <c r="G49" s="168">
        <f>'Other Funding Sources'!G44</f>
        <v>0</v>
      </c>
      <c r="H49" s="168">
        <f t="shared" si="1"/>
        <v>0</v>
      </c>
    </row>
    <row r="50" spans="1:12" s="149" customFormat="1" ht="24" customHeight="1" x14ac:dyDescent="0.2">
      <c r="B50" s="174">
        <v>10</v>
      </c>
      <c r="C50" s="175" t="s">
        <v>204</v>
      </c>
      <c r="D50" s="167">
        <f t="shared" si="0"/>
        <v>0</v>
      </c>
      <c r="E50" s="169">
        <f>+'10. Dues-Licenses-Advertising'!E20</f>
        <v>0</v>
      </c>
      <c r="F50" s="169">
        <f>+'Carry Forward Funding'!G49</f>
        <v>0</v>
      </c>
      <c r="G50" s="168">
        <f>+'Other Funding Sources'!G46</f>
        <v>0</v>
      </c>
      <c r="H50" s="168">
        <f t="shared" si="1"/>
        <v>0</v>
      </c>
    </row>
    <row r="51" spans="1:12" s="149" customFormat="1" ht="24" customHeight="1" x14ac:dyDescent="0.2">
      <c r="B51" s="176"/>
      <c r="C51" s="175" t="s">
        <v>205</v>
      </c>
      <c r="D51" s="167">
        <f t="shared" si="0"/>
        <v>0</v>
      </c>
      <c r="E51" s="169">
        <f>+'10. Dues-Licenses-Advertising'!E25</f>
        <v>0</v>
      </c>
      <c r="F51" s="169">
        <f>+'Carry Forward Funding'!G50</f>
        <v>0</v>
      </c>
      <c r="G51" s="168">
        <f>+'Other Funding Sources'!G47</f>
        <v>0</v>
      </c>
      <c r="H51" s="168">
        <f t="shared" si="1"/>
        <v>0</v>
      </c>
    </row>
    <row r="52" spans="1:12" s="149" customFormat="1" ht="24" customHeight="1" x14ac:dyDescent="0.2">
      <c r="B52" s="176"/>
      <c r="C52" s="175" t="s">
        <v>206</v>
      </c>
      <c r="D52" s="167">
        <f t="shared" si="0"/>
        <v>0</v>
      </c>
      <c r="E52" s="169">
        <f>+'10. Dues-Licenses-Advertising'!E30</f>
        <v>0</v>
      </c>
      <c r="F52" s="169">
        <f>+'Carry Forward Funding'!G51</f>
        <v>0</v>
      </c>
      <c r="G52" s="168">
        <f>+'Other Funding Sources'!G48</f>
        <v>0</v>
      </c>
      <c r="H52" s="168">
        <f t="shared" si="1"/>
        <v>0</v>
      </c>
    </row>
    <row r="53" spans="1:12" s="149" customFormat="1" ht="24" customHeight="1" x14ac:dyDescent="0.2">
      <c r="B53" s="165"/>
      <c r="D53" s="177"/>
      <c r="E53" s="178"/>
      <c r="F53" s="178"/>
      <c r="G53" s="173"/>
      <c r="H53" s="173"/>
    </row>
    <row r="54" spans="1:12" s="185" customFormat="1" ht="24" customHeight="1" thickBot="1" x14ac:dyDescent="0.25">
      <c r="A54" s="179" t="s">
        <v>10</v>
      </c>
      <c r="B54" s="179"/>
      <c r="C54" s="180"/>
      <c r="D54" s="181">
        <f>IF($E$60=0,0,E54/$E$60)</f>
        <v>0</v>
      </c>
      <c r="E54" s="182">
        <f>(SUM(E18:E52))</f>
        <v>0</v>
      </c>
      <c r="F54" s="183">
        <f>SUM(F18:F52)</f>
        <v>0</v>
      </c>
      <c r="G54" s="183">
        <f>SUM(G18:G52)</f>
        <v>0</v>
      </c>
      <c r="H54" s="184">
        <f>(SUM(H18:H52))</f>
        <v>0</v>
      </c>
    </row>
    <row r="55" spans="1:12" s="149" customFormat="1" ht="24" customHeight="1" x14ac:dyDescent="0.2">
      <c r="A55" s="163"/>
      <c r="B55" s="163"/>
      <c r="E55" s="186"/>
      <c r="F55" s="186"/>
      <c r="G55" s="186"/>
      <c r="H55" s="186"/>
    </row>
    <row r="56" spans="1:12" s="149" customFormat="1" ht="24" customHeight="1" x14ac:dyDescent="0.2">
      <c r="A56" s="163" t="s">
        <v>9</v>
      </c>
      <c r="B56" s="163"/>
      <c r="E56" s="187" t="str">
        <f>IF(E57&gt;'11. Indirect'!E40,"Error see Modified Total Direct Costs Tab","")</f>
        <v/>
      </c>
      <c r="F56" s="187"/>
      <c r="G56" s="187"/>
      <c r="H56" s="188"/>
      <c r="L56" s="189"/>
    </row>
    <row r="57" spans="1:12" s="149" customFormat="1" ht="24" customHeight="1" x14ac:dyDescent="0.2">
      <c r="B57" s="165">
        <v>10</v>
      </c>
      <c r="C57" s="166" t="s">
        <v>9</v>
      </c>
      <c r="D57" s="167"/>
      <c r="E57" s="169">
        <f>+'11. Indirect'!E54</f>
        <v>0</v>
      </c>
      <c r="F57" s="169">
        <f>'Carry Forward Funding'!G56</f>
        <v>0</v>
      </c>
      <c r="G57" s="168">
        <f>'Other Funding Sources'!G53</f>
        <v>0</v>
      </c>
      <c r="H57" s="168">
        <f>(SUM(E57:G57))</f>
        <v>0</v>
      </c>
    </row>
    <row r="58" spans="1:12" s="149" customFormat="1" ht="24" customHeight="1" x14ac:dyDescent="0.2">
      <c r="A58" s="163"/>
      <c r="B58" s="163"/>
      <c r="E58" s="190"/>
      <c r="F58" s="190"/>
      <c r="G58" s="186"/>
      <c r="H58" s="186"/>
    </row>
    <row r="59" spans="1:12" s="149" customFormat="1" ht="24" hidden="1" customHeight="1" x14ac:dyDescent="0.2">
      <c r="C59" s="170" t="s">
        <v>62</v>
      </c>
      <c r="D59" s="170"/>
      <c r="E59" s="191">
        <f>IF($H$60=0,0,(ROUND(E60/$H60,2)))</f>
        <v>0</v>
      </c>
      <c r="F59" s="191"/>
      <c r="G59" s="191">
        <f>IF($H$60=0,0,(ROUND(G60/$H60,2)))</f>
        <v>0</v>
      </c>
      <c r="H59" s="186"/>
    </row>
    <row r="60" spans="1:12" s="185" customFormat="1" ht="24" customHeight="1" thickBot="1" x14ac:dyDescent="0.25">
      <c r="A60" s="192" t="s">
        <v>79</v>
      </c>
      <c r="B60" s="192"/>
      <c r="C60" s="193"/>
      <c r="D60" s="194">
        <f>IF($E$60=0,0,E60/$E$60)</f>
        <v>0</v>
      </c>
      <c r="E60" s="195">
        <f>(SUM(E54:E57))</f>
        <v>0</v>
      </c>
      <c r="F60" s="196">
        <f>(SUM(F54:F57))</f>
        <v>0</v>
      </c>
      <c r="G60" s="196">
        <f>(SUM(G54:G57))</f>
        <v>0</v>
      </c>
      <c r="H60" s="197">
        <f>(SUM(H54:H57))</f>
        <v>0</v>
      </c>
      <c r="I60" s="198"/>
    </row>
    <row r="61" spans="1:12" ht="18.75" customHeight="1" thickTop="1" x14ac:dyDescent="0.2">
      <c r="E61" s="199">
        <f>+H12-E60</f>
        <v>0</v>
      </c>
      <c r="F61" s="199"/>
      <c r="G61" s="199"/>
    </row>
    <row r="62" spans="1:12" ht="18.75" customHeight="1" x14ac:dyDescent="0.2">
      <c r="E62" s="200"/>
      <c r="F62" s="200"/>
      <c r="G62" s="200"/>
    </row>
  </sheetData>
  <sheetProtection algorithmName="SHA-512" hashValue="imF68RNt/ouT/CPK3GueqTOpsF7VEkERDJ59SgUf1r9GkLtLVKqHgRFe6SA1XdT9Ke20US8jZBXWsdrAQKHRQQ==" saltValue="KcMMKuyNO1Us7ERKTMIabQ==" spinCount="100000" sheet="1" objects="1" scenarios="1"/>
  <mergeCells count="15">
    <mergeCell ref="D13:H13"/>
    <mergeCell ref="A13:C13"/>
    <mergeCell ref="A12:C12"/>
    <mergeCell ref="A11:C11"/>
    <mergeCell ref="E1:G1"/>
    <mergeCell ref="E2:G2"/>
    <mergeCell ref="E3:G3"/>
    <mergeCell ref="A9:C9"/>
    <mergeCell ref="A10:C10"/>
    <mergeCell ref="A6:C6"/>
    <mergeCell ref="A7:C7"/>
    <mergeCell ref="A8:C8"/>
    <mergeCell ref="D6:H6"/>
    <mergeCell ref="D7:H7"/>
    <mergeCell ref="D8:H8"/>
  </mergeCells>
  <phoneticPr fontId="0" type="noConversion"/>
  <pageMargins left="0.25" right="0.25" top="0.75" bottom="0.75" header="0.3" footer="0.3"/>
  <pageSetup scale="50"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T51"/>
  <sheetViews>
    <sheetView topLeftCell="B23" workbookViewId="0">
      <selection activeCell="G55" sqref="G55"/>
    </sheetView>
  </sheetViews>
  <sheetFormatPr defaultColWidth="9.140625" defaultRowHeight="12.75" x14ac:dyDescent="0.2"/>
  <cols>
    <col min="1" max="1" width="9.140625" style="126" hidden="1" customWidth="1"/>
    <col min="2" max="2" width="33.140625" style="126" customWidth="1"/>
    <col min="3" max="3" width="22.5703125" style="126" bestFit="1" customWidth="1"/>
    <col min="4" max="4" width="3.85546875" style="126" customWidth="1"/>
    <col min="5" max="16" width="11.85546875" style="126" customWidth="1"/>
    <col min="17" max="17" width="2.85546875" style="126" customWidth="1"/>
    <col min="18" max="18" width="13.5703125" style="126" customWidth="1"/>
    <col min="19" max="19" width="2.5703125" style="126" customWidth="1"/>
    <col min="20" max="20" width="13.140625" style="126" customWidth="1"/>
    <col min="21" max="16384" width="9.140625" style="126"/>
  </cols>
  <sheetData>
    <row r="2" spans="1:20" ht="18.75" x14ac:dyDescent="0.3">
      <c r="B2"/>
      <c r="C2"/>
      <c r="D2"/>
      <c r="E2"/>
      <c r="F2"/>
      <c r="G2"/>
      <c r="H2" s="211"/>
      <c r="I2"/>
      <c r="J2" s="211" t="s">
        <v>148</v>
      </c>
      <c r="K2"/>
      <c r="L2"/>
      <c r="M2"/>
      <c r="N2"/>
      <c r="O2"/>
      <c r="P2"/>
      <c r="Q2"/>
      <c r="R2" s="2" t="str">
        <f>"Budget Version - "&amp;'Program Annual Budget'!$G$9</f>
        <v>Budget Version - Original</v>
      </c>
      <c r="S2"/>
      <c r="T2"/>
    </row>
    <row r="3" spans="1:20" ht="15" x14ac:dyDescent="0.25">
      <c r="B3"/>
      <c r="C3"/>
      <c r="D3"/>
      <c r="E3"/>
      <c r="F3"/>
      <c r="G3"/>
      <c r="H3"/>
      <c r="I3"/>
      <c r="J3" s="212" t="str">
        <f>'Program Annual Budget'!E3</f>
        <v>July 1, 2024 through June 30, 2025</v>
      </c>
      <c r="K3"/>
      <c r="L3"/>
      <c r="M3"/>
      <c r="N3"/>
      <c r="O3"/>
      <c r="P3"/>
      <c r="Q3"/>
      <c r="R3"/>
      <c r="S3"/>
      <c r="T3"/>
    </row>
    <row r="4" spans="1:20" x14ac:dyDescent="0.2">
      <c r="B4"/>
      <c r="C4"/>
      <c r="D4"/>
      <c r="E4"/>
      <c r="F4"/>
      <c r="G4"/>
      <c r="H4"/>
      <c r="I4"/>
      <c r="J4" s="213"/>
      <c r="K4"/>
      <c r="L4"/>
      <c r="M4"/>
      <c r="N4"/>
      <c r="O4"/>
      <c r="P4"/>
      <c r="Q4"/>
      <c r="R4" s="2"/>
      <c r="S4"/>
      <c r="T4"/>
    </row>
    <row r="5" spans="1:20" x14ac:dyDescent="0.2">
      <c r="B5"/>
      <c r="C5"/>
      <c r="D5" s="1"/>
      <c r="E5"/>
      <c r="F5"/>
      <c r="G5"/>
      <c r="H5"/>
      <c r="I5"/>
      <c r="J5"/>
      <c r="K5"/>
      <c r="L5"/>
      <c r="M5"/>
      <c r="N5"/>
      <c r="O5"/>
      <c r="P5"/>
      <c r="Q5"/>
      <c r="R5"/>
      <c r="S5"/>
      <c r="T5"/>
    </row>
    <row r="6" spans="1:20" x14ac:dyDescent="0.2">
      <c r="B6"/>
      <c r="C6"/>
      <c r="D6" s="1"/>
      <c r="E6"/>
      <c r="F6"/>
      <c r="G6"/>
      <c r="H6"/>
      <c r="I6"/>
      <c r="J6"/>
      <c r="K6"/>
      <c r="L6"/>
      <c r="M6"/>
      <c r="N6"/>
      <c r="O6"/>
      <c r="P6"/>
      <c r="Q6"/>
      <c r="R6"/>
      <c r="S6"/>
      <c r="T6"/>
    </row>
    <row r="7" spans="1:20" x14ac:dyDescent="0.2">
      <c r="B7"/>
      <c r="C7"/>
      <c r="D7" s="1"/>
      <c r="E7"/>
      <c r="F7"/>
      <c r="G7"/>
      <c r="H7"/>
      <c r="I7"/>
      <c r="J7"/>
      <c r="K7"/>
      <c r="L7"/>
      <c r="M7"/>
      <c r="N7"/>
      <c r="O7"/>
      <c r="P7"/>
      <c r="Q7"/>
      <c r="R7"/>
      <c r="S7"/>
      <c r="T7"/>
    </row>
    <row r="8" spans="1:20" x14ac:dyDescent="0.2">
      <c r="B8" t="s">
        <v>111</v>
      </c>
      <c r="C8" s="214">
        <f>'Program Annual Budget'!D6</f>
        <v>0</v>
      </c>
      <c r="D8" s="215"/>
      <c r="E8" s="215"/>
      <c r="F8"/>
      <c r="G8"/>
      <c r="H8"/>
      <c r="I8"/>
      <c r="J8"/>
      <c r="K8"/>
      <c r="L8"/>
      <c r="M8"/>
      <c r="N8"/>
      <c r="O8"/>
      <c r="P8"/>
      <c r="Q8"/>
      <c r="R8"/>
      <c r="S8"/>
      <c r="T8"/>
    </row>
    <row r="9" spans="1:20" x14ac:dyDescent="0.2">
      <c r="B9" t="s">
        <v>12</v>
      </c>
      <c r="C9" s="216">
        <f>'Program Annual Budget'!D7</f>
        <v>0</v>
      </c>
      <c r="D9"/>
      <c r="E9"/>
      <c r="F9"/>
      <c r="G9"/>
      <c r="H9"/>
      <c r="I9"/>
      <c r="J9"/>
      <c r="K9"/>
      <c r="L9"/>
      <c r="M9"/>
      <c r="N9"/>
      <c r="O9"/>
      <c r="P9"/>
      <c r="Q9"/>
      <c r="R9"/>
      <c r="S9"/>
      <c r="T9"/>
    </row>
    <row r="10" spans="1:20" x14ac:dyDescent="0.2">
      <c r="B10" t="s">
        <v>124</v>
      </c>
      <c r="C10" s="1">
        <f>'Program Annual Budget'!D8</f>
        <v>0</v>
      </c>
      <c r="D10"/>
      <c r="E10"/>
      <c r="F10"/>
      <c r="G10"/>
      <c r="H10"/>
      <c r="I10"/>
      <c r="J10"/>
      <c r="K10"/>
      <c r="L10"/>
      <c r="M10"/>
      <c r="N10"/>
      <c r="O10"/>
      <c r="P10"/>
      <c r="Q10"/>
      <c r="R10"/>
      <c r="S10"/>
      <c r="T10"/>
    </row>
    <row r="11" spans="1:20" x14ac:dyDescent="0.2">
      <c r="B11" t="s">
        <v>127</v>
      </c>
      <c r="C11" s="217">
        <f>'Program Annual Budget'!$H$9</f>
        <v>0</v>
      </c>
      <c r="D11"/>
      <c r="E11"/>
      <c r="F11"/>
      <c r="G11"/>
      <c r="H11"/>
      <c r="I11"/>
      <c r="J11"/>
      <c r="K11"/>
      <c r="L11"/>
      <c r="M11"/>
      <c r="N11"/>
      <c r="O11"/>
      <c r="P11"/>
      <c r="Q11"/>
      <c r="R11"/>
      <c r="S11"/>
      <c r="T11"/>
    </row>
    <row r="12" spans="1:20" x14ac:dyDescent="0.2">
      <c r="B12" t="s">
        <v>125</v>
      </c>
      <c r="C12" s="1" t="str">
        <f>'Program Annual Budget'!G9</f>
        <v>Original</v>
      </c>
      <c r="D12"/>
      <c r="E12"/>
      <c r="F12"/>
      <c r="G12"/>
      <c r="H12"/>
      <c r="I12"/>
      <c r="J12"/>
      <c r="K12"/>
      <c r="L12"/>
      <c r="M12"/>
      <c r="N12"/>
      <c r="O12"/>
      <c r="P12"/>
      <c r="Q12"/>
      <c r="R12"/>
      <c r="S12"/>
      <c r="T12"/>
    </row>
    <row r="13" spans="1:20" x14ac:dyDescent="0.2">
      <c r="B13" t="s">
        <v>46</v>
      </c>
      <c r="C13" s="218">
        <f>'Program Annual Budget'!H10</f>
        <v>0</v>
      </c>
      <c r="D13"/>
      <c r="E13"/>
      <c r="F13"/>
      <c r="G13"/>
      <c r="H13"/>
      <c r="I13"/>
      <c r="J13"/>
      <c r="K13"/>
      <c r="L13"/>
      <c r="M13"/>
      <c r="N13"/>
      <c r="O13"/>
      <c r="P13"/>
      <c r="Q13"/>
      <c r="R13"/>
      <c r="S13"/>
      <c r="T13" s="219" t="s">
        <v>151</v>
      </c>
    </row>
    <row r="14" spans="1:20" ht="15" x14ac:dyDescent="0.25">
      <c r="A14" s="204" t="s">
        <v>126</v>
      </c>
      <c r="B14"/>
      <c r="C14"/>
      <c r="D14"/>
      <c r="E14"/>
      <c r="F14"/>
      <c r="G14"/>
      <c r="H14"/>
      <c r="I14"/>
      <c r="J14"/>
      <c r="K14"/>
      <c r="L14"/>
      <c r="M14"/>
      <c r="N14"/>
      <c r="O14"/>
      <c r="P14"/>
      <c r="Q14"/>
      <c r="R14" s="220" t="s">
        <v>149</v>
      </c>
      <c r="S14"/>
      <c r="T14" s="219" t="s">
        <v>149</v>
      </c>
    </row>
    <row r="15" spans="1:20" x14ac:dyDescent="0.2">
      <c r="B15" t="s">
        <v>104</v>
      </c>
      <c r="C15" s="221" t="s">
        <v>123</v>
      </c>
      <c r="D15"/>
      <c r="E15" s="221" t="s">
        <v>128</v>
      </c>
      <c r="F15" s="221" t="s">
        <v>129</v>
      </c>
      <c r="G15" s="221" t="s">
        <v>130</v>
      </c>
      <c r="H15" s="221" t="s">
        <v>131</v>
      </c>
      <c r="I15" s="221" t="s">
        <v>132</v>
      </c>
      <c r="J15" s="221" t="s">
        <v>133</v>
      </c>
      <c r="K15" s="221" t="s">
        <v>134</v>
      </c>
      <c r="L15" s="221" t="s">
        <v>135</v>
      </c>
      <c r="M15" s="221" t="s">
        <v>136</v>
      </c>
      <c r="N15" s="221" t="s">
        <v>137</v>
      </c>
      <c r="O15" s="221" t="s">
        <v>138</v>
      </c>
      <c r="P15" s="221" t="s">
        <v>305</v>
      </c>
      <c r="Q15"/>
      <c r="R15" s="221" t="s">
        <v>139</v>
      </c>
      <c r="S15"/>
      <c r="T15" s="219" t="s">
        <v>150</v>
      </c>
    </row>
    <row r="16" spans="1:20" hidden="1" x14ac:dyDescent="0.2">
      <c r="T16" s="205"/>
    </row>
    <row r="17" spans="1:20" hidden="1" x14ac:dyDescent="0.2">
      <c r="E17" s="203">
        <v>3</v>
      </c>
      <c r="F17" s="203">
        <v>4</v>
      </c>
      <c r="G17" s="203">
        <v>5</v>
      </c>
      <c r="H17" s="203">
        <v>6</v>
      </c>
      <c r="I17" s="203">
        <v>7</v>
      </c>
      <c r="J17" s="203">
        <v>8</v>
      </c>
      <c r="K17" s="203">
        <v>9</v>
      </c>
      <c r="L17" s="203">
        <v>10</v>
      </c>
      <c r="M17" s="203">
        <v>11</v>
      </c>
      <c r="N17" s="203">
        <v>12</v>
      </c>
      <c r="O17" s="203">
        <v>13</v>
      </c>
      <c r="P17" s="203">
        <v>14</v>
      </c>
      <c r="T17" s="205"/>
    </row>
    <row r="18" spans="1:20" ht="15" hidden="1" x14ac:dyDescent="0.25">
      <c r="C18" s="205"/>
      <c r="E18" s="204">
        <v>2</v>
      </c>
      <c r="F18" s="204">
        <v>3</v>
      </c>
      <c r="G18" s="204">
        <v>4</v>
      </c>
      <c r="H18" s="204">
        <v>5</v>
      </c>
      <c r="I18" s="204">
        <v>6</v>
      </c>
      <c r="J18" s="204">
        <v>7</v>
      </c>
      <c r="K18" s="204">
        <v>8</v>
      </c>
      <c r="L18" s="204">
        <v>9</v>
      </c>
      <c r="M18" s="204">
        <v>10</v>
      </c>
      <c r="N18" s="204">
        <v>11</v>
      </c>
      <c r="O18" s="204">
        <v>12</v>
      </c>
      <c r="P18" s="204">
        <v>13</v>
      </c>
      <c r="T18" s="205"/>
    </row>
    <row r="19" spans="1:20" ht="15" x14ac:dyDescent="0.25">
      <c r="A19" s="204"/>
      <c r="C19" s="206"/>
      <c r="E19" s="206"/>
      <c r="F19" s="206"/>
      <c r="G19" s="206"/>
      <c r="H19" s="206"/>
      <c r="I19" s="206"/>
      <c r="J19" s="206"/>
      <c r="K19" s="206"/>
      <c r="L19" s="206"/>
      <c r="M19" s="206"/>
      <c r="N19" s="206"/>
      <c r="O19" s="206"/>
      <c r="P19" s="206"/>
      <c r="T19" s="205"/>
    </row>
    <row r="20" spans="1:20" ht="15" x14ac:dyDescent="0.25">
      <c r="A20" s="204" t="s">
        <v>140</v>
      </c>
      <c r="B20" t="s">
        <v>141</v>
      </c>
      <c r="C20" s="222">
        <f>'Program Annual Budget'!E60</f>
        <v>0</v>
      </c>
      <c r="E20" s="207"/>
      <c r="F20" s="207"/>
      <c r="G20" s="207"/>
      <c r="H20" s="207"/>
      <c r="I20" s="207"/>
      <c r="J20" s="207"/>
      <c r="K20" s="207"/>
      <c r="L20" s="207"/>
      <c r="M20" s="207"/>
      <c r="N20" s="207"/>
      <c r="O20" s="207"/>
      <c r="P20" s="207"/>
      <c r="R20" s="225">
        <f>SUM(E20:P20)</f>
        <v>0</v>
      </c>
      <c r="S20"/>
      <c r="T20" s="226">
        <f>+C20-R20</f>
        <v>0</v>
      </c>
    </row>
    <row r="21" spans="1:20" ht="15" x14ac:dyDescent="0.25">
      <c r="A21" s="204" t="s">
        <v>142</v>
      </c>
      <c r="B21" t="s">
        <v>143</v>
      </c>
      <c r="C21" s="223"/>
      <c r="E21" s="207"/>
      <c r="F21" s="207"/>
      <c r="G21" s="207"/>
      <c r="H21" s="207"/>
      <c r="I21" s="207"/>
      <c r="J21" s="207"/>
      <c r="K21" s="207"/>
      <c r="L21" s="207"/>
      <c r="M21" s="207"/>
      <c r="N21" s="207"/>
      <c r="O21" s="207"/>
      <c r="P21" s="207"/>
      <c r="R21" s="225">
        <f>SUM(E21:P21)</f>
        <v>0</v>
      </c>
      <c r="S21"/>
      <c r="T21" s="226">
        <f>+C21-R21</f>
        <v>0</v>
      </c>
    </row>
    <row r="22" spans="1:20" ht="15.75" thickBot="1" x14ac:dyDescent="0.3">
      <c r="A22" s="204"/>
      <c r="B22" t="s">
        <v>144</v>
      </c>
      <c r="C22" s="224">
        <f>SUM(C20:C21)</f>
        <v>0</v>
      </c>
      <c r="E22" s="224">
        <f t="shared" ref="E22:P22" si="0">SUM(E20:E21)</f>
        <v>0</v>
      </c>
      <c r="F22" s="224">
        <f t="shared" si="0"/>
        <v>0</v>
      </c>
      <c r="G22" s="224">
        <f t="shared" si="0"/>
        <v>0</v>
      </c>
      <c r="H22" s="224">
        <f t="shared" si="0"/>
        <v>0</v>
      </c>
      <c r="I22" s="224">
        <f t="shared" si="0"/>
        <v>0</v>
      </c>
      <c r="J22" s="224">
        <f t="shared" si="0"/>
        <v>0</v>
      </c>
      <c r="K22" s="224">
        <f t="shared" si="0"/>
        <v>0</v>
      </c>
      <c r="L22" s="224">
        <f t="shared" si="0"/>
        <v>0</v>
      </c>
      <c r="M22" s="224">
        <f t="shared" si="0"/>
        <v>0</v>
      </c>
      <c r="N22" s="224">
        <f t="shared" si="0"/>
        <v>0</v>
      </c>
      <c r="O22" s="224">
        <f t="shared" si="0"/>
        <v>0</v>
      </c>
      <c r="P22" s="224">
        <f t="shared" si="0"/>
        <v>0</v>
      </c>
      <c r="R22" s="224">
        <f t="shared" ref="R22:T22" si="1">SUM(R20:R21)</f>
        <v>0</v>
      </c>
      <c r="S22"/>
      <c r="T22" s="227">
        <f t="shared" si="1"/>
        <v>0</v>
      </c>
    </row>
    <row r="23" spans="1:20" ht="15" x14ac:dyDescent="0.25">
      <c r="A23" s="209"/>
      <c r="B23"/>
      <c r="C23" s="223"/>
      <c r="R23"/>
      <c r="S23"/>
      <c r="T23" s="226"/>
    </row>
    <row r="24" spans="1:20" ht="15" x14ac:dyDescent="0.25">
      <c r="A24" s="204">
        <v>1</v>
      </c>
      <c r="B24" s="47" t="s">
        <v>145</v>
      </c>
      <c r="C24" s="223">
        <f>'Program Annual Budget'!E18</f>
        <v>0</v>
      </c>
      <c r="E24" s="207"/>
      <c r="F24" s="207"/>
      <c r="G24" s="207"/>
      <c r="H24" s="207"/>
      <c r="I24" s="207"/>
      <c r="J24" s="207"/>
      <c r="K24" s="207"/>
      <c r="L24" s="207"/>
      <c r="M24" s="207"/>
      <c r="N24" s="207"/>
      <c r="O24" s="207"/>
      <c r="P24" s="207"/>
      <c r="R24" s="225">
        <f t="shared" ref="R24:R47" si="2">SUM(E24:P24)</f>
        <v>0</v>
      </c>
      <c r="S24"/>
      <c r="T24" s="226">
        <f t="shared" ref="T24:T47" si="3">+C24-R24</f>
        <v>0</v>
      </c>
    </row>
    <row r="25" spans="1:20" ht="15" x14ac:dyDescent="0.25">
      <c r="A25" s="204">
        <v>2</v>
      </c>
      <c r="B25" s="47" t="s">
        <v>146</v>
      </c>
      <c r="C25" s="223">
        <f>'Program Annual Budget'!E19</f>
        <v>0</v>
      </c>
      <c r="E25" s="207"/>
      <c r="F25" s="207"/>
      <c r="G25" s="207"/>
      <c r="H25" s="207"/>
      <c r="I25" s="207"/>
      <c r="J25" s="207"/>
      <c r="K25" s="207"/>
      <c r="L25" s="207"/>
      <c r="M25" s="207"/>
      <c r="N25" s="207"/>
      <c r="O25" s="207"/>
      <c r="P25" s="207"/>
      <c r="R25" s="225">
        <f t="shared" si="2"/>
        <v>0</v>
      </c>
      <c r="S25"/>
      <c r="T25" s="226">
        <f t="shared" si="3"/>
        <v>0</v>
      </c>
    </row>
    <row r="26" spans="1:20" ht="15" x14ac:dyDescent="0.25">
      <c r="A26" s="204">
        <v>3</v>
      </c>
      <c r="B26" s="47" t="s">
        <v>188</v>
      </c>
      <c r="C26" s="223">
        <f>'3. Recruitment'!E21+'3. Recruitment'!E26</f>
        <v>0</v>
      </c>
      <c r="E26" s="210"/>
      <c r="F26" s="210"/>
      <c r="G26" s="210"/>
      <c r="H26" s="210"/>
      <c r="I26" s="210"/>
      <c r="J26" s="210"/>
      <c r="K26" s="210"/>
      <c r="L26" s="210"/>
      <c r="M26" s="210"/>
      <c r="N26" s="210"/>
      <c r="O26" s="210"/>
      <c r="P26" s="210"/>
      <c r="R26" s="225">
        <f t="shared" si="2"/>
        <v>0</v>
      </c>
      <c r="S26"/>
      <c r="T26" s="226">
        <f t="shared" si="3"/>
        <v>0</v>
      </c>
    </row>
    <row r="27" spans="1:20" ht="15" x14ac:dyDescent="0.25">
      <c r="A27" s="204"/>
      <c r="B27" s="47" t="s">
        <v>189</v>
      </c>
      <c r="C27" s="223">
        <f>'3. Recruitment'!E31</f>
        <v>0</v>
      </c>
      <c r="E27" s="210"/>
      <c r="F27" s="210"/>
      <c r="G27" s="210"/>
      <c r="H27" s="210"/>
      <c r="I27" s="210"/>
      <c r="J27" s="210"/>
      <c r="K27" s="210"/>
      <c r="L27" s="210"/>
      <c r="M27" s="210"/>
      <c r="N27" s="210"/>
      <c r="O27" s="210"/>
      <c r="P27" s="210"/>
      <c r="R27" s="225">
        <f t="shared" si="2"/>
        <v>0</v>
      </c>
      <c r="S27"/>
      <c r="T27" s="226">
        <f t="shared" si="3"/>
        <v>0</v>
      </c>
    </row>
    <row r="28" spans="1:20" ht="15" x14ac:dyDescent="0.25">
      <c r="A28" s="204">
        <v>4</v>
      </c>
      <c r="B28" s="47" t="s">
        <v>54</v>
      </c>
      <c r="C28" s="223">
        <f>'4. Office Supplies'!E21</f>
        <v>0</v>
      </c>
      <c r="E28" s="210"/>
      <c r="F28" s="210"/>
      <c r="G28" s="210"/>
      <c r="H28" s="210"/>
      <c r="I28" s="210"/>
      <c r="J28" s="210"/>
      <c r="K28" s="210"/>
      <c r="L28" s="210"/>
      <c r="M28" s="210"/>
      <c r="N28" s="210"/>
      <c r="O28" s="210"/>
      <c r="P28" s="210"/>
      <c r="R28" s="225">
        <f t="shared" si="2"/>
        <v>0</v>
      </c>
      <c r="S28"/>
      <c r="T28" s="226">
        <f t="shared" si="3"/>
        <v>0</v>
      </c>
    </row>
    <row r="29" spans="1:20" ht="15" x14ac:dyDescent="0.25">
      <c r="A29" s="204"/>
      <c r="B29" s="47" t="s">
        <v>190</v>
      </c>
      <c r="C29" s="223">
        <f>'4. Office Supplies'!E25</f>
        <v>0</v>
      </c>
      <c r="E29" s="210"/>
      <c r="F29" s="210"/>
      <c r="G29" s="210"/>
      <c r="H29" s="210"/>
      <c r="I29" s="210"/>
      <c r="J29" s="210"/>
      <c r="K29" s="210"/>
      <c r="L29" s="210"/>
      <c r="M29" s="210"/>
      <c r="N29" s="210"/>
      <c r="O29" s="210"/>
      <c r="P29" s="210"/>
      <c r="R29" s="225">
        <f t="shared" si="2"/>
        <v>0</v>
      </c>
      <c r="S29"/>
      <c r="T29" s="226">
        <f t="shared" si="3"/>
        <v>0</v>
      </c>
    </row>
    <row r="30" spans="1:20" ht="15" x14ac:dyDescent="0.25">
      <c r="A30" s="204"/>
      <c r="B30" s="47" t="s">
        <v>191</v>
      </c>
      <c r="C30" s="223">
        <f>'4. Office Supplies'!E29</f>
        <v>0</v>
      </c>
      <c r="E30" s="210"/>
      <c r="F30" s="210"/>
      <c r="G30" s="210"/>
      <c r="H30" s="210"/>
      <c r="I30" s="210"/>
      <c r="J30" s="210"/>
      <c r="K30" s="210"/>
      <c r="L30" s="210"/>
      <c r="M30" s="210"/>
      <c r="N30" s="210"/>
      <c r="O30" s="210"/>
      <c r="P30" s="210"/>
      <c r="R30" s="225">
        <f t="shared" si="2"/>
        <v>0</v>
      </c>
      <c r="S30"/>
      <c r="T30" s="226">
        <f t="shared" si="3"/>
        <v>0</v>
      </c>
    </row>
    <row r="31" spans="1:20" ht="15" x14ac:dyDescent="0.25">
      <c r="A31" s="204">
        <v>5</v>
      </c>
      <c r="B31" s="47" t="s">
        <v>192</v>
      </c>
      <c r="C31" s="223">
        <f>'5. Communications'!E20</f>
        <v>0</v>
      </c>
      <c r="E31" s="207"/>
      <c r="F31" s="207"/>
      <c r="G31" s="207"/>
      <c r="H31" s="207"/>
      <c r="I31" s="207"/>
      <c r="J31" s="207"/>
      <c r="K31" s="207"/>
      <c r="L31" s="207"/>
      <c r="M31" s="207"/>
      <c r="N31" s="207"/>
      <c r="O31" s="207"/>
      <c r="P31" s="207"/>
      <c r="R31" s="225">
        <f t="shared" si="2"/>
        <v>0</v>
      </c>
      <c r="S31"/>
      <c r="T31" s="226">
        <f t="shared" si="3"/>
        <v>0</v>
      </c>
    </row>
    <row r="32" spans="1:20" ht="15" x14ac:dyDescent="0.25">
      <c r="A32" s="204"/>
      <c r="B32" s="47" t="s">
        <v>193</v>
      </c>
      <c r="C32" s="223">
        <f>'5. Communications'!E24</f>
        <v>0</v>
      </c>
      <c r="E32" s="207"/>
      <c r="F32" s="207"/>
      <c r="G32" s="207"/>
      <c r="H32" s="207"/>
      <c r="I32" s="207"/>
      <c r="J32" s="207"/>
      <c r="K32" s="207"/>
      <c r="L32" s="207"/>
      <c r="M32" s="207"/>
      <c r="N32" s="207"/>
      <c r="O32" s="207"/>
      <c r="P32" s="207"/>
      <c r="R32" s="225">
        <f t="shared" si="2"/>
        <v>0</v>
      </c>
      <c r="S32"/>
      <c r="T32" s="226">
        <f t="shared" si="3"/>
        <v>0</v>
      </c>
    </row>
    <row r="33" spans="1:20" ht="15" x14ac:dyDescent="0.25">
      <c r="A33" s="204"/>
      <c r="B33" s="47" t="s">
        <v>207</v>
      </c>
      <c r="C33" s="223">
        <f>'5. Communications'!E28</f>
        <v>0</v>
      </c>
      <c r="E33" s="207"/>
      <c r="F33" s="207"/>
      <c r="G33" s="207"/>
      <c r="H33" s="207"/>
      <c r="I33" s="207"/>
      <c r="J33" s="207"/>
      <c r="K33" s="207"/>
      <c r="L33" s="207"/>
      <c r="M33" s="207"/>
      <c r="N33" s="207"/>
      <c r="O33" s="207"/>
      <c r="P33" s="207"/>
      <c r="R33" s="225">
        <f t="shared" si="2"/>
        <v>0</v>
      </c>
      <c r="S33"/>
      <c r="T33" s="226">
        <f t="shared" si="3"/>
        <v>0</v>
      </c>
    </row>
    <row r="34" spans="1:20" ht="15" x14ac:dyDescent="0.25">
      <c r="A34" s="204">
        <v>6</v>
      </c>
      <c r="B34" s="47" t="s">
        <v>8</v>
      </c>
      <c r="C34" s="223">
        <f>'6. Travel'!E21</f>
        <v>0</v>
      </c>
      <c r="E34" s="210"/>
      <c r="F34" s="210"/>
      <c r="G34" s="210"/>
      <c r="H34" s="210"/>
      <c r="I34" s="210"/>
      <c r="J34" s="210"/>
      <c r="K34" s="210"/>
      <c r="L34" s="210"/>
      <c r="M34" s="210"/>
      <c r="N34" s="210"/>
      <c r="O34" s="210"/>
      <c r="P34" s="210"/>
      <c r="R34" s="225">
        <f t="shared" si="2"/>
        <v>0</v>
      </c>
      <c r="S34"/>
      <c r="T34" s="226">
        <f t="shared" si="3"/>
        <v>0</v>
      </c>
    </row>
    <row r="35" spans="1:20" ht="15" x14ac:dyDescent="0.25">
      <c r="A35" s="204"/>
      <c r="B35" s="47" t="s">
        <v>195</v>
      </c>
      <c r="C35" s="223">
        <f>'6. Travel'!E28</f>
        <v>0</v>
      </c>
      <c r="E35" s="210"/>
      <c r="F35" s="210"/>
      <c r="G35" s="210"/>
      <c r="H35" s="210"/>
      <c r="I35" s="210"/>
      <c r="J35" s="210"/>
      <c r="K35" s="210"/>
      <c r="L35" s="210"/>
      <c r="M35" s="210"/>
      <c r="N35" s="210"/>
      <c r="O35" s="210"/>
      <c r="P35" s="210"/>
      <c r="R35" s="225">
        <f t="shared" si="2"/>
        <v>0</v>
      </c>
      <c r="S35"/>
      <c r="T35" s="226">
        <f t="shared" si="3"/>
        <v>0</v>
      </c>
    </row>
    <row r="36" spans="1:20" ht="15" x14ac:dyDescent="0.25">
      <c r="A36" s="204">
        <v>7</v>
      </c>
      <c r="B36" s="47" t="s">
        <v>196</v>
      </c>
      <c r="C36" s="223">
        <f>'7. Equipment'!E19</f>
        <v>0</v>
      </c>
      <c r="E36" s="207"/>
      <c r="F36" s="207"/>
      <c r="G36" s="207"/>
      <c r="H36" s="207"/>
      <c r="I36" s="207"/>
      <c r="J36" s="207"/>
      <c r="K36" s="207"/>
      <c r="L36" s="207"/>
      <c r="M36" s="207"/>
      <c r="N36" s="207"/>
      <c r="O36" s="207"/>
      <c r="P36" s="207"/>
      <c r="R36" s="225">
        <f t="shared" si="2"/>
        <v>0</v>
      </c>
      <c r="S36"/>
      <c r="T36" s="226">
        <f t="shared" si="3"/>
        <v>0</v>
      </c>
    </row>
    <row r="37" spans="1:20" ht="15" x14ac:dyDescent="0.25">
      <c r="A37" s="204"/>
      <c r="B37" s="47" t="s">
        <v>208</v>
      </c>
      <c r="C37" s="223">
        <f>'7. Equipment'!E24</f>
        <v>0</v>
      </c>
      <c r="E37" s="207"/>
      <c r="F37" s="207"/>
      <c r="G37" s="207"/>
      <c r="H37" s="207"/>
      <c r="I37" s="207"/>
      <c r="J37" s="207"/>
      <c r="K37" s="207"/>
      <c r="L37" s="207"/>
      <c r="M37" s="207"/>
      <c r="N37" s="207"/>
      <c r="O37" s="207"/>
      <c r="P37" s="207"/>
      <c r="R37" s="225">
        <f t="shared" si="2"/>
        <v>0</v>
      </c>
      <c r="S37"/>
      <c r="T37" s="226">
        <f t="shared" si="3"/>
        <v>0</v>
      </c>
    </row>
    <row r="38" spans="1:20" ht="15" x14ac:dyDescent="0.25">
      <c r="A38" s="204"/>
      <c r="B38" s="47" t="s">
        <v>198</v>
      </c>
      <c r="C38" s="223">
        <f>'7. Equipment'!E28</f>
        <v>0</v>
      </c>
      <c r="E38" s="207"/>
      <c r="F38" s="207"/>
      <c r="G38" s="207"/>
      <c r="H38" s="207"/>
      <c r="I38" s="207"/>
      <c r="J38" s="207"/>
      <c r="K38" s="207"/>
      <c r="L38" s="207"/>
      <c r="M38" s="207"/>
      <c r="N38" s="207"/>
      <c r="O38" s="207"/>
      <c r="P38" s="207"/>
      <c r="R38" s="225">
        <f t="shared" si="2"/>
        <v>0</v>
      </c>
      <c r="S38"/>
      <c r="T38" s="226">
        <f t="shared" si="3"/>
        <v>0</v>
      </c>
    </row>
    <row r="39" spans="1:20" ht="15" x14ac:dyDescent="0.25">
      <c r="A39" s="204">
        <v>8</v>
      </c>
      <c r="B39" s="47" t="s">
        <v>199</v>
      </c>
      <c r="C39" s="223">
        <f>+'8. Occupancy'!E19</f>
        <v>0</v>
      </c>
      <c r="E39" s="207"/>
      <c r="F39" s="207"/>
      <c r="G39" s="207"/>
      <c r="H39" s="207"/>
      <c r="I39" s="207"/>
      <c r="J39" s="207"/>
      <c r="K39" s="207"/>
      <c r="L39" s="207"/>
      <c r="M39" s="207"/>
      <c r="N39" s="207"/>
      <c r="O39" s="207"/>
      <c r="P39" s="207"/>
      <c r="R39" s="225">
        <f t="shared" si="2"/>
        <v>0</v>
      </c>
      <c r="S39"/>
      <c r="T39" s="226">
        <f t="shared" si="3"/>
        <v>0</v>
      </c>
    </row>
    <row r="40" spans="1:20" ht="15" x14ac:dyDescent="0.25">
      <c r="A40" s="204"/>
      <c r="B40" s="47" t="s">
        <v>200</v>
      </c>
      <c r="C40" s="223">
        <f>+'8. Occupancy'!E28</f>
        <v>0</v>
      </c>
      <c r="E40" s="207"/>
      <c r="F40" s="207"/>
      <c r="G40" s="207"/>
      <c r="H40" s="207"/>
      <c r="I40" s="207"/>
      <c r="J40" s="207"/>
      <c r="K40" s="207"/>
      <c r="L40" s="207"/>
      <c r="M40" s="207"/>
      <c r="N40" s="207"/>
      <c r="O40" s="207"/>
      <c r="P40" s="207"/>
      <c r="R40" s="225">
        <f t="shared" si="2"/>
        <v>0</v>
      </c>
      <c r="S40"/>
      <c r="T40" s="226">
        <f t="shared" si="3"/>
        <v>0</v>
      </c>
    </row>
    <row r="41" spans="1:20" ht="15" x14ac:dyDescent="0.25">
      <c r="A41" s="204"/>
      <c r="B41" s="47" t="s">
        <v>201</v>
      </c>
      <c r="C41" s="223">
        <f>+'9. Professional'!E20</f>
        <v>0</v>
      </c>
      <c r="E41" s="207"/>
      <c r="F41" s="207"/>
      <c r="G41" s="207"/>
      <c r="H41" s="207"/>
      <c r="I41" s="207"/>
      <c r="J41" s="207"/>
      <c r="K41" s="207"/>
      <c r="L41" s="207"/>
      <c r="M41" s="207"/>
      <c r="N41" s="207"/>
      <c r="O41" s="207"/>
      <c r="P41" s="207"/>
      <c r="R41" s="225">
        <f t="shared" si="2"/>
        <v>0</v>
      </c>
      <c r="S41"/>
      <c r="T41" s="226">
        <f t="shared" si="3"/>
        <v>0</v>
      </c>
    </row>
    <row r="42" spans="1:20" ht="15" x14ac:dyDescent="0.25">
      <c r="A42" s="204">
        <v>9</v>
      </c>
      <c r="B42" s="47" t="s">
        <v>202</v>
      </c>
      <c r="C42" s="223">
        <f>+'9. Professional'!E32</f>
        <v>0</v>
      </c>
      <c r="E42" s="207"/>
      <c r="F42" s="207"/>
      <c r="G42" s="207"/>
      <c r="H42" s="207"/>
      <c r="I42" s="207"/>
      <c r="J42" s="207"/>
      <c r="K42" s="207"/>
      <c r="L42" s="207"/>
      <c r="M42" s="207"/>
      <c r="N42" s="207"/>
      <c r="O42" s="207"/>
      <c r="P42" s="207"/>
      <c r="R42" s="225">
        <f t="shared" si="2"/>
        <v>0</v>
      </c>
      <c r="S42"/>
      <c r="T42" s="226">
        <f t="shared" si="3"/>
        <v>0</v>
      </c>
    </row>
    <row r="43" spans="1:20" ht="15" x14ac:dyDescent="0.25">
      <c r="A43" s="204"/>
      <c r="B43" s="47" t="s">
        <v>203</v>
      </c>
      <c r="C43" s="223">
        <f>+'9. Professional'!E26</f>
        <v>0</v>
      </c>
      <c r="E43" s="207"/>
      <c r="F43" s="207"/>
      <c r="G43" s="207"/>
      <c r="H43" s="207"/>
      <c r="I43" s="207"/>
      <c r="J43" s="207"/>
      <c r="K43" s="207"/>
      <c r="L43" s="207"/>
      <c r="M43" s="207"/>
      <c r="N43" s="207"/>
      <c r="O43" s="207"/>
      <c r="P43" s="207"/>
      <c r="R43" s="225">
        <f t="shared" si="2"/>
        <v>0</v>
      </c>
      <c r="S43"/>
      <c r="T43" s="226">
        <f t="shared" si="3"/>
        <v>0</v>
      </c>
    </row>
    <row r="44" spans="1:20" ht="15" x14ac:dyDescent="0.25">
      <c r="A44" s="204"/>
      <c r="B44" s="47" t="s">
        <v>204</v>
      </c>
      <c r="C44" s="223">
        <f>+'10. Dues-Licenses-Advertising'!E20</f>
        <v>0</v>
      </c>
      <c r="E44" s="207"/>
      <c r="F44" s="207"/>
      <c r="G44" s="207"/>
      <c r="H44" s="207"/>
      <c r="I44" s="207"/>
      <c r="J44" s="207"/>
      <c r="K44" s="207"/>
      <c r="L44" s="207"/>
      <c r="M44" s="207"/>
      <c r="N44" s="207"/>
      <c r="O44" s="207"/>
      <c r="P44" s="207"/>
      <c r="R44" s="225">
        <f t="shared" si="2"/>
        <v>0</v>
      </c>
      <c r="S44"/>
      <c r="T44" s="226">
        <f t="shared" si="3"/>
        <v>0</v>
      </c>
    </row>
    <row r="45" spans="1:20" ht="15" x14ac:dyDescent="0.25">
      <c r="A45" s="204"/>
      <c r="B45" s="47" t="s">
        <v>209</v>
      </c>
      <c r="C45" s="223">
        <f>+'10. Dues-Licenses-Advertising'!E25</f>
        <v>0</v>
      </c>
      <c r="E45" s="207"/>
      <c r="F45" s="207"/>
      <c r="G45" s="207"/>
      <c r="H45" s="207"/>
      <c r="I45" s="207"/>
      <c r="J45" s="207"/>
      <c r="K45" s="207"/>
      <c r="L45" s="207"/>
      <c r="M45" s="207"/>
      <c r="N45" s="207"/>
      <c r="O45" s="207"/>
      <c r="P45" s="207"/>
      <c r="R45" s="225">
        <f t="shared" si="2"/>
        <v>0</v>
      </c>
      <c r="S45"/>
      <c r="T45" s="226">
        <f t="shared" si="3"/>
        <v>0</v>
      </c>
    </row>
    <row r="46" spans="1:20" ht="15" x14ac:dyDescent="0.25">
      <c r="A46" s="204"/>
      <c r="B46" s="47" t="s">
        <v>206</v>
      </c>
      <c r="C46" s="223">
        <f>+'10. Dues-Licenses-Advertising'!E30</f>
        <v>0</v>
      </c>
      <c r="E46" s="207"/>
      <c r="F46" s="207"/>
      <c r="G46" s="207"/>
      <c r="H46" s="207"/>
      <c r="I46" s="207"/>
      <c r="J46" s="207"/>
      <c r="K46" s="207"/>
      <c r="L46" s="207"/>
      <c r="M46" s="207"/>
      <c r="N46" s="207"/>
      <c r="O46" s="207"/>
      <c r="P46" s="207"/>
      <c r="R46" s="225">
        <f t="shared" si="2"/>
        <v>0</v>
      </c>
      <c r="S46"/>
      <c r="T46" s="226">
        <f t="shared" si="3"/>
        <v>0</v>
      </c>
    </row>
    <row r="47" spans="1:20" ht="15" x14ac:dyDescent="0.25">
      <c r="A47" s="204">
        <v>10</v>
      </c>
      <c r="B47" t="s">
        <v>9</v>
      </c>
      <c r="C47" s="223">
        <f>+'11. Indirect'!E54</f>
        <v>0</v>
      </c>
      <c r="E47" s="210"/>
      <c r="F47" s="210"/>
      <c r="G47" s="210"/>
      <c r="H47" s="210"/>
      <c r="I47" s="210"/>
      <c r="J47" s="210"/>
      <c r="K47" s="210"/>
      <c r="L47" s="210"/>
      <c r="M47" s="210"/>
      <c r="N47" s="210"/>
      <c r="O47" s="210"/>
      <c r="P47" s="210"/>
      <c r="R47" s="225">
        <f t="shared" si="2"/>
        <v>0</v>
      </c>
      <c r="S47"/>
      <c r="T47" s="226">
        <f t="shared" si="3"/>
        <v>0</v>
      </c>
    </row>
    <row r="48" spans="1:20" ht="13.5" thickBot="1" x14ac:dyDescent="0.25">
      <c r="B48"/>
      <c r="C48" s="224">
        <f>SUM(C24:C47)</f>
        <v>0</v>
      </c>
      <c r="E48" s="224">
        <f t="shared" ref="E48:P48" si="4">SUM(E24:E47)</f>
        <v>0</v>
      </c>
      <c r="F48" s="224">
        <f t="shared" si="4"/>
        <v>0</v>
      </c>
      <c r="G48" s="224">
        <f t="shared" si="4"/>
        <v>0</v>
      </c>
      <c r="H48" s="224">
        <f t="shared" si="4"/>
        <v>0</v>
      </c>
      <c r="I48" s="224">
        <f t="shared" si="4"/>
        <v>0</v>
      </c>
      <c r="J48" s="224">
        <f t="shared" si="4"/>
        <v>0</v>
      </c>
      <c r="K48" s="224">
        <f t="shared" si="4"/>
        <v>0</v>
      </c>
      <c r="L48" s="224">
        <f t="shared" si="4"/>
        <v>0</v>
      </c>
      <c r="M48" s="224">
        <f t="shared" si="4"/>
        <v>0</v>
      </c>
      <c r="N48" s="224">
        <f t="shared" si="4"/>
        <v>0</v>
      </c>
      <c r="O48" s="224">
        <f t="shared" si="4"/>
        <v>0</v>
      </c>
      <c r="P48" s="224">
        <f t="shared" si="4"/>
        <v>0</v>
      </c>
      <c r="R48" s="224">
        <f>SUM(R24:R47)</f>
        <v>0</v>
      </c>
      <c r="S48"/>
      <c r="T48" s="227">
        <f>SUM(T24:T47)</f>
        <v>0</v>
      </c>
    </row>
    <row r="49" spans="2:20" x14ac:dyDescent="0.2">
      <c r="T49" s="205"/>
    </row>
    <row r="50" spans="2:20" ht="13.5" thickBot="1" x14ac:dyDescent="0.25">
      <c r="B50" t="s">
        <v>147</v>
      </c>
      <c r="C50" s="228">
        <f>+C22-C48</f>
        <v>0</v>
      </c>
      <c r="D50"/>
      <c r="E50" s="228">
        <f t="shared" ref="E50:P50" si="5">+E22-E48</f>
        <v>0</v>
      </c>
      <c r="F50" s="228">
        <f t="shared" si="5"/>
        <v>0</v>
      </c>
      <c r="G50" s="228">
        <f t="shared" si="5"/>
        <v>0</v>
      </c>
      <c r="H50" s="228">
        <f t="shared" si="5"/>
        <v>0</v>
      </c>
      <c r="I50" s="228">
        <f t="shared" si="5"/>
        <v>0</v>
      </c>
      <c r="J50" s="228">
        <f t="shared" si="5"/>
        <v>0</v>
      </c>
      <c r="K50" s="228">
        <f t="shared" si="5"/>
        <v>0</v>
      </c>
      <c r="L50" s="228">
        <f t="shared" si="5"/>
        <v>0</v>
      </c>
      <c r="M50" s="228">
        <f t="shared" si="5"/>
        <v>0</v>
      </c>
      <c r="N50" s="228">
        <f t="shared" si="5"/>
        <v>0</v>
      </c>
      <c r="O50" s="228">
        <f t="shared" si="5"/>
        <v>0</v>
      </c>
      <c r="P50" s="228">
        <f t="shared" si="5"/>
        <v>0</v>
      </c>
      <c r="Q50"/>
      <c r="R50" s="228">
        <f>+R22-R48</f>
        <v>0</v>
      </c>
      <c r="S50"/>
      <c r="T50" s="229">
        <f>+T22-T48</f>
        <v>0</v>
      </c>
    </row>
    <row r="51" spans="2:20" ht="13.5" thickTop="1" x14ac:dyDescent="0.2">
      <c r="D51" s="202"/>
    </row>
  </sheetData>
  <sheetProtection algorithmName="SHA-512" hashValue="tUsXXjIDEFIXCxbTQJ6QCM1MiLMMWVk44posO8oHrF+SzANiDGN3oO6Wrh17KD6WRTjwoft/m0AH1FQrwUQESQ==" saltValue="s/K9XhM8gR+1S2ojiAPykA==" spinCount="100000" sheet="1" objects="1" scenarios="1"/>
  <phoneticPr fontId="50" type="noConversion"/>
  <pageMargins left="0.7" right="0.7" top="0.75" bottom="0.75" header="0.3" footer="0.3"/>
  <pageSetup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9"/>
  <sheetViews>
    <sheetView topLeftCell="A53" workbookViewId="0">
      <selection activeCell="A17" sqref="A17:XFD17"/>
    </sheetView>
  </sheetViews>
  <sheetFormatPr defaultColWidth="9.140625" defaultRowHeight="18.75" customHeight="1" x14ac:dyDescent="0.2"/>
  <cols>
    <col min="1" max="1" width="6" style="148" customWidth="1"/>
    <col min="2" max="2" width="3.42578125" style="148" customWidth="1"/>
    <col min="3" max="3" width="36.42578125" style="148" customWidth="1"/>
    <col min="4" max="7" width="15.5703125" style="148" customWidth="1"/>
    <col min="8" max="8" width="62.42578125" style="148" customWidth="1"/>
    <col min="9" max="16384" width="9.140625" style="148"/>
  </cols>
  <sheetData>
    <row r="1" spans="1:10" s="145" customFormat="1" ht="18.75" customHeight="1" x14ac:dyDescent="0.2">
      <c r="A1" s="149"/>
      <c r="B1" s="149"/>
      <c r="C1" s="149"/>
      <c r="D1" s="149"/>
      <c r="E1" s="149"/>
      <c r="F1" s="149"/>
      <c r="G1" s="149"/>
      <c r="H1" s="149"/>
    </row>
    <row r="2" spans="1:10" s="145" customFormat="1" ht="18.75" customHeight="1" x14ac:dyDescent="0.2">
      <c r="A2" s="149"/>
      <c r="B2" s="149"/>
      <c r="C2" s="149"/>
      <c r="D2" s="368"/>
      <c r="E2" s="368"/>
      <c r="F2" s="368"/>
      <c r="G2" s="368"/>
      <c r="H2" s="242"/>
    </row>
    <row r="3" spans="1:10" s="145" customFormat="1" ht="18.75" customHeight="1" x14ac:dyDescent="0.2">
      <c r="A3" s="149"/>
      <c r="B3" s="149"/>
      <c r="C3" s="149"/>
      <c r="D3" s="368" t="str">
        <f>'Budget Overview'!D1</f>
        <v>Program Annual Budget</v>
      </c>
      <c r="E3" s="368"/>
      <c r="F3" s="368"/>
      <c r="G3" s="368"/>
      <c r="H3" s="242"/>
    </row>
    <row r="4" spans="1:10" s="145" customFormat="1" ht="18.75" customHeight="1" x14ac:dyDescent="0.2">
      <c r="A4" s="149"/>
      <c r="B4" s="149"/>
      <c r="C4" s="149"/>
      <c r="D4" s="368" t="str">
        <f>'Budget Overview'!D2</f>
        <v>July 1, 2024 through June 30, 2025</v>
      </c>
      <c r="E4" s="368"/>
      <c r="F4" s="368"/>
      <c r="G4" s="368"/>
      <c r="H4" s="242"/>
    </row>
    <row r="5" spans="1:10" s="145" customFormat="1" ht="18.75" customHeight="1" x14ac:dyDescent="0.2">
      <c r="A5" s="149"/>
      <c r="B5" s="149"/>
      <c r="C5" s="149"/>
      <c r="D5" s="149"/>
      <c r="E5" s="149"/>
      <c r="F5" s="149"/>
      <c r="G5" s="149"/>
      <c r="H5" s="149"/>
    </row>
    <row r="6" spans="1:10" s="145" customFormat="1" ht="18.75" customHeight="1" thickBot="1" x14ac:dyDescent="0.25">
      <c r="A6" s="149"/>
      <c r="B6" s="149"/>
      <c r="C6" s="149"/>
      <c r="D6" s="149"/>
      <c r="E6" s="149"/>
      <c r="F6" s="149"/>
      <c r="G6" s="149"/>
      <c r="H6" s="149"/>
    </row>
    <row r="7" spans="1:10" s="145" customFormat="1" ht="35.25" customHeight="1" thickBot="1" x14ac:dyDescent="0.25">
      <c r="A7" s="369" t="s">
        <v>13</v>
      </c>
      <c r="B7" s="370"/>
      <c r="C7" s="371"/>
      <c r="D7" s="375">
        <f>IF('CNSWFL Use Only'!$B$7=2,TRIM('Budget Overview'!#REF!),'CNSWFL Use Only'!B3)</f>
        <v>0</v>
      </c>
      <c r="E7" s="376"/>
      <c r="F7" s="376"/>
      <c r="G7" s="377"/>
      <c r="H7" s="243"/>
    </row>
    <row r="8" spans="1:10" s="145" customFormat="1" ht="35.25" customHeight="1" thickBot="1" x14ac:dyDescent="0.25">
      <c r="A8" s="369" t="s">
        <v>12</v>
      </c>
      <c r="B8" s="370"/>
      <c r="C8" s="371"/>
      <c r="D8" s="375">
        <f>IF('CNSWFL Use Only'!$B$7=2,TRIM('Budget Overview'!#REF!),'CNSWFL Use Only'!B4)</f>
        <v>0</v>
      </c>
      <c r="E8" s="376"/>
      <c r="F8" s="376"/>
      <c r="G8" s="377"/>
      <c r="H8" s="243"/>
    </row>
    <row r="9" spans="1:10" s="145" customFormat="1" ht="35.25" customHeight="1" thickBot="1" x14ac:dyDescent="0.25">
      <c r="A9" s="369" t="s">
        <v>11</v>
      </c>
      <c r="B9" s="370"/>
      <c r="C9" s="371"/>
      <c r="D9" s="375">
        <f>IF('CNSWFL Use Only'!$B$7=2,TRIM('Budget Overview'!#REF!),'CNSWFL Use Only'!B5)</f>
        <v>0</v>
      </c>
      <c r="E9" s="376"/>
      <c r="F9" s="376"/>
      <c r="G9" s="377"/>
      <c r="H9" s="243"/>
    </row>
    <row r="10" spans="1:10" s="145" customFormat="1" ht="35.25" customHeight="1" thickBot="1" x14ac:dyDescent="0.25">
      <c r="A10" s="45"/>
      <c r="B10" s="45"/>
      <c r="C10" s="45"/>
      <c r="D10" s="45"/>
      <c r="E10" s="45"/>
      <c r="F10" s="45"/>
      <c r="G10" s="45"/>
      <c r="H10" s="45"/>
      <c r="I10" s="146"/>
      <c r="J10" s="146"/>
    </row>
    <row r="11" spans="1:10" s="126" customFormat="1" ht="21.75" customHeight="1" thickBot="1" x14ac:dyDescent="0.35">
      <c r="A11" s="378" t="s">
        <v>65</v>
      </c>
      <c r="B11" s="379"/>
      <c r="C11" s="379"/>
      <c r="D11" s="379"/>
      <c r="E11" s="379"/>
      <c r="F11" s="379"/>
      <c r="G11" s="380"/>
      <c r="H11" s="52"/>
    </row>
    <row r="12" spans="1:10" s="126" customFormat="1" ht="21.75" customHeight="1" x14ac:dyDescent="0.2">
      <c r="A12"/>
      <c r="B12"/>
      <c r="C12"/>
      <c r="D12"/>
      <c r="E12"/>
      <c r="F12"/>
      <c r="G12"/>
      <c r="H12"/>
    </row>
    <row r="13" spans="1:10" s="126" customFormat="1" ht="21.75" customHeight="1" x14ac:dyDescent="0.25">
      <c r="A13" s="5" t="s">
        <v>66</v>
      </c>
      <c r="B13"/>
      <c r="C13"/>
      <c r="D13"/>
      <c r="E13"/>
      <c r="F13"/>
      <c r="G13"/>
      <c r="H13"/>
    </row>
    <row r="14" spans="1:10" s="146" customFormat="1" ht="18.75" customHeight="1" x14ac:dyDescent="0.2">
      <c r="A14" s="5" t="s">
        <v>326</v>
      </c>
      <c r="B14" s="45"/>
      <c r="C14" s="45"/>
      <c r="D14" s="45"/>
      <c r="E14" s="45"/>
      <c r="F14" s="45"/>
      <c r="G14" s="45"/>
      <c r="H14" s="45"/>
    </row>
    <row r="15" spans="1:10" s="146" customFormat="1" ht="18.75" customHeight="1" x14ac:dyDescent="0.2">
      <c r="A15" s="5" t="s">
        <v>325</v>
      </c>
      <c r="B15" s="45"/>
      <c r="C15" s="45"/>
      <c r="D15" s="45"/>
      <c r="E15" s="45"/>
      <c r="F15" s="45"/>
      <c r="G15" s="45"/>
      <c r="H15" s="45"/>
    </row>
    <row r="16" spans="1:10" s="145" customFormat="1" ht="22.5" customHeight="1" x14ac:dyDescent="0.2">
      <c r="A16" s="5" t="s">
        <v>304</v>
      </c>
      <c r="B16" s="149"/>
      <c r="C16" s="149"/>
      <c r="D16"/>
      <c r="E16"/>
      <c r="F16"/>
      <c r="G16"/>
      <c r="H16"/>
    </row>
    <row r="17" spans="1:8" s="145" customFormat="1" ht="22.5" customHeight="1" x14ac:dyDescent="0.2">
      <c r="A17" s="5" t="s">
        <v>327</v>
      </c>
      <c r="B17" s="149"/>
      <c r="C17" s="149"/>
      <c r="D17"/>
      <c r="E17"/>
      <c r="F17"/>
      <c r="G17"/>
      <c r="H17"/>
    </row>
    <row r="18" spans="1:8" s="145" customFormat="1" ht="22.5" customHeight="1" x14ac:dyDescent="0.2">
      <c r="A18" s="45"/>
      <c r="B18" s="149"/>
      <c r="C18" s="149"/>
      <c r="D18"/>
      <c r="E18"/>
      <c r="F18"/>
      <c r="G18"/>
      <c r="H18"/>
    </row>
    <row r="19" spans="1:8" s="145" customFormat="1" ht="38.25" x14ac:dyDescent="0.2">
      <c r="A19" s="163" t="s">
        <v>63</v>
      </c>
      <c r="B19" s="149"/>
      <c r="C19" s="149"/>
      <c r="D19" s="348" t="s">
        <v>180</v>
      </c>
      <c r="E19" s="348" t="s">
        <v>180</v>
      </c>
      <c r="F19" s="348" t="s">
        <v>180</v>
      </c>
      <c r="G19" s="244" t="s">
        <v>181</v>
      </c>
      <c r="H19" s="245" t="s">
        <v>182</v>
      </c>
    </row>
    <row r="20" spans="1:8" s="145" customFormat="1" ht="12.75" x14ac:dyDescent="0.2">
      <c r="A20" s="149"/>
      <c r="B20" s="149"/>
      <c r="C20" s="149"/>
      <c r="D20" s="126"/>
      <c r="E20" s="126"/>
      <c r="F20" s="126"/>
      <c r="G20"/>
      <c r="H20" s="126"/>
    </row>
    <row r="21" spans="1:8" s="145" customFormat="1" ht="15.75" x14ac:dyDescent="0.2">
      <c r="A21" s="163" t="s">
        <v>40</v>
      </c>
      <c r="B21" s="163"/>
      <c r="C21" s="149"/>
      <c r="G21" s="164"/>
      <c r="H21" s="230"/>
    </row>
    <row r="22" spans="1:8" s="145" customFormat="1" ht="15" x14ac:dyDescent="0.2">
      <c r="A22" s="149"/>
      <c r="B22" s="165">
        <v>1</v>
      </c>
      <c r="C22" s="166" t="s">
        <v>33</v>
      </c>
      <c r="D22" s="85"/>
      <c r="E22" s="85"/>
      <c r="F22" s="85"/>
      <c r="G22" s="251">
        <f>(SUM(D22:F22))</f>
        <v>0</v>
      </c>
      <c r="H22" s="231"/>
    </row>
    <row r="23" spans="1:8" s="145" customFormat="1" ht="15" x14ac:dyDescent="0.2">
      <c r="A23" s="149"/>
      <c r="B23" s="165">
        <v>2</v>
      </c>
      <c r="C23" s="166" t="s">
        <v>34</v>
      </c>
      <c r="D23" s="85"/>
      <c r="E23" s="85"/>
      <c r="F23" s="85"/>
      <c r="G23" s="251">
        <f>(SUM(D23:F23))</f>
        <v>0</v>
      </c>
      <c r="H23" s="231"/>
    </row>
    <row r="24" spans="1:8" s="145" customFormat="1" ht="14.25" x14ac:dyDescent="0.2">
      <c r="A24" s="149"/>
      <c r="B24" s="149"/>
      <c r="C24" s="170"/>
      <c r="D24" s="232"/>
      <c r="E24" s="232"/>
      <c r="F24" s="232"/>
      <c r="G24" s="252"/>
      <c r="H24" s="233"/>
    </row>
    <row r="25" spans="1:8" s="145" customFormat="1" ht="15.75" x14ac:dyDescent="0.2">
      <c r="A25" s="163" t="s">
        <v>35</v>
      </c>
      <c r="B25" s="163"/>
      <c r="C25" s="149"/>
      <c r="D25" s="234"/>
      <c r="E25" s="234"/>
      <c r="F25" s="234"/>
      <c r="G25" s="253"/>
      <c r="H25" s="235"/>
    </row>
    <row r="26" spans="1:8" s="145" customFormat="1" ht="15" x14ac:dyDescent="0.2">
      <c r="A26" s="149"/>
      <c r="B26" s="174">
        <v>3</v>
      </c>
      <c r="C26" s="175" t="s">
        <v>188</v>
      </c>
      <c r="D26" s="85"/>
      <c r="E26" s="85"/>
      <c r="F26" s="85"/>
      <c r="G26" s="251">
        <f t="shared" ref="G26:G51" si="0">(SUM(D26:F26))</f>
        <v>0</v>
      </c>
      <c r="H26" s="231"/>
    </row>
    <row r="27" spans="1:8" s="145" customFormat="1" ht="15" x14ac:dyDescent="0.2">
      <c r="A27" s="149"/>
      <c r="B27" s="174"/>
      <c r="C27" s="175" t="s">
        <v>189</v>
      </c>
      <c r="D27" s="85"/>
      <c r="E27" s="85"/>
      <c r="F27" s="85"/>
      <c r="G27" s="251">
        <f t="shared" si="0"/>
        <v>0</v>
      </c>
      <c r="H27" s="231"/>
    </row>
    <row r="28" spans="1:8" s="145" customFormat="1" ht="15" x14ac:dyDescent="0.2">
      <c r="A28" s="149"/>
      <c r="B28" s="174">
        <v>4</v>
      </c>
      <c r="C28" s="175" t="s">
        <v>54</v>
      </c>
      <c r="D28" s="85"/>
      <c r="E28" s="85"/>
      <c r="F28" s="85"/>
      <c r="G28" s="251">
        <f t="shared" si="0"/>
        <v>0</v>
      </c>
      <c r="H28" s="231"/>
    </row>
    <row r="29" spans="1:8" s="145" customFormat="1" ht="15" x14ac:dyDescent="0.2">
      <c r="A29" s="149"/>
      <c r="B29" s="174"/>
      <c r="C29" s="175" t="s">
        <v>282</v>
      </c>
      <c r="D29" s="85"/>
      <c r="E29" s="85"/>
      <c r="F29" s="85"/>
      <c r="G29" s="251">
        <f t="shared" si="0"/>
        <v>0</v>
      </c>
      <c r="H29" s="231"/>
    </row>
    <row r="30" spans="1:8" s="145" customFormat="1" ht="15" x14ac:dyDescent="0.2">
      <c r="A30" s="149"/>
      <c r="B30" s="176"/>
      <c r="C30" s="175" t="s">
        <v>190</v>
      </c>
      <c r="D30" s="85"/>
      <c r="E30" s="85"/>
      <c r="F30" s="85"/>
      <c r="G30" s="251">
        <f t="shared" si="0"/>
        <v>0</v>
      </c>
      <c r="H30" s="231"/>
    </row>
    <row r="31" spans="1:8" s="145" customFormat="1" ht="15" x14ac:dyDescent="0.2">
      <c r="A31" s="149"/>
      <c r="B31" s="176"/>
      <c r="C31" s="175" t="s">
        <v>191</v>
      </c>
      <c r="D31" s="85"/>
      <c r="E31" s="85"/>
      <c r="F31" s="85"/>
      <c r="G31" s="251">
        <f t="shared" si="0"/>
        <v>0</v>
      </c>
      <c r="H31" s="231"/>
    </row>
    <row r="32" spans="1:8" s="145" customFormat="1" ht="15" x14ac:dyDescent="0.2">
      <c r="A32" s="149"/>
      <c r="B32" s="174">
        <v>5</v>
      </c>
      <c r="C32" s="175" t="s">
        <v>192</v>
      </c>
      <c r="D32" s="85"/>
      <c r="E32" s="85"/>
      <c r="F32" s="85"/>
      <c r="G32" s="251">
        <f t="shared" si="0"/>
        <v>0</v>
      </c>
      <c r="H32" s="231"/>
    </row>
    <row r="33" spans="1:8" s="145" customFormat="1" ht="15" x14ac:dyDescent="0.2">
      <c r="A33" s="149"/>
      <c r="B33" s="176"/>
      <c r="C33" s="175" t="s">
        <v>193</v>
      </c>
      <c r="D33" s="85"/>
      <c r="E33" s="85"/>
      <c r="F33" s="85"/>
      <c r="G33" s="251">
        <f t="shared" si="0"/>
        <v>0</v>
      </c>
      <c r="H33" s="231"/>
    </row>
    <row r="34" spans="1:8" s="145" customFormat="1" ht="15" x14ac:dyDescent="0.2">
      <c r="A34" s="149"/>
      <c r="B34" s="176"/>
      <c r="C34" s="175" t="s">
        <v>194</v>
      </c>
      <c r="D34" s="85"/>
      <c r="E34" s="85"/>
      <c r="F34" s="85"/>
      <c r="G34" s="251">
        <f t="shared" si="0"/>
        <v>0</v>
      </c>
      <c r="H34" s="231"/>
    </row>
    <row r="35" spans="1:8" s="145" customFormat="1" ht="15" x14ac:dyDescent="0.2">
      <c r="A35" s="149"/>
      <c r="B35" s="174">
        <v>6</v>
      </c>
      <c r="C35" s="175" t="s">
        <v>8</v>
      </c>
      <c r="D35" s="85"/>
      <c r="E35" s="85"/>
      <c r="F35" s="85"/>
      <c r="G35" s="251">
        <f t="shared" si="0"/>
        <v>0</v>
      </c>
      <c r="H35" s="231"/>
    </row>
    <row r="36" spans="1:8" s="145" customFormat="1" ht="15" x14ac:dyDescent="0.2">
      <c r="A36" s="149"/>
      <c r="B36" s="176">
        <v>6.1</v>
      </c>
      <c r="C36" s="175" t="s">
        <v>283</v>
      </c>
      <c r="D36" s="85"/>
      <c r="E36" s="85"/>
      <c r="F36" s="85"/>
      <c r="G36" s="251">
        <f t="shared" si="0"/>
        <v>0</v>
      </c>
      <c r="H36" s="231"/>
    </row>
    <row r="37" spans="1:8" s="145" customFormat="1" ht="15" x14ac:dyDescent="0.2">
      <c r="A37" s="149"/>
      <c r="B37" s="176"/>
      <c r="C37" s="175" t="s">
        <v>233</v>
      </c>
      <c r="D37" s="85"/>
      <c r="E37" s="85"/>
      <c r="F37" s="85"/>
      <c r="G37" s="251">
        <f t="shared" si="0"/>
        <v>0</v>
      </c>
      <c r="H37" s="231"/>
    </row>
    <row r="38" spans="1:8" s="145" customFormat="1" ht="15" x14ac:dyDescent="0.2">
      <c r="A38" s="149"/>
      <c r="B38" s="174">
        <v>7</v>
      </c>
      <c r="C38" s="175" t="s">
        <v>196</v>
      </c>
      <c r="D38" s="85"/>
      <c r="E38" s="85"/>
      <c r="F38" s="85"/>
      <c r="G38" s="251">
        <f t="shared" si="0"/>
        <v>0</v>
      </c>
      <c r="H38" s="231"/>
    </row>
    <row r="39" spans="1:8" s="145" customFormat="1" ht="15" x14ac:dyDescent="0.2">
      <c r="A39" s="149"/>
      <c r="B39" s="176"/>
      <c r="C39" s="175" t="s">
        <v>197</v>
      </c>
      <c r="D39" s="85"/>
      <c r="E39" s="85"/>
      <c r="F39" s="85"/>
      <c r="G39" s="251">
        <f t="shared" si="0"/>
        <v>0</v>
      </c>
      <c r="H39" s="231"/>
    </row>
    <row r="40" spans="1:8" s="145" customFormat="1" ht="15" x14ac:dyDescent="0.2">
      <c r="A40" s="149"/>
      <c r="B40" s="176"/>
      <c r="C40" s="175" t="s">
        <v>288</v>
      </c>
      <c r="D40" s="85"/>
      <c r="E40" s="85"/>
      <c r="F40" s="85"/>
      <c r="G40" s="251">
        <f t="shared" si="0"/>
        <v>0</v>
      </c>
      <c r="H40" s="231"/>
    </row>
    <row r="41" spans="1:8" s="145" customFormat="1" ht="15" x14ac:dyDescent="0.2">
      <c r="A41" s="149"/>
      <c r="B41" s="174">
        <v>8</v>
      </c>
      <c r="C41" s="175" t="s">
        <v>199</v>
      </c>
      <c r="D41" s="85"/>
      <c r="E41" s="85"/>
      <c r="F41" s="85"/>
      <c r="G41" s="251">
        <f t="shared" si="0"/>
        <v>0</v>
      </c>
      <c r="H41" s="231"/>
    </row>
    <row r="42" spans="1:8" s="145" customFormat="1" ht="15" x14ac:dyDescent="0.2">
      <c r="A42" s="149"/>
      <c r="B42" s="176"/>
      <c r="C42" s="175" t="s">
        <v>200</v>
      </c>
      <c r="D42" s="85"/>
      <c r="E42" s="85"/>
      <c r="F42" s="85"/>
      <c r="G42" s="251">
        <f t="shared" si="0"/>
        <v>0</v>
      </c>
      <c r="H42" s="231"/>
    </row>
    <row r="43" spans="1:8" s="145" customFormat="1" ht="15" x14ac:dyDescent="0.2">
      <c r="A43" s="149"/>
      <c r="B43" s="174">
        <v>9</v>
      </c>
      <c r="C43" s="175" t="s">
        <v>201</v>
      </c>
      <c r="D43" s="85"/>
      <c r="E43" s="85"/>
      <c r="F43" s="85"/>
      <c r="G43" s="251">
        <f t="shared" si="0"/>
        <v>0</v>
      </c>
      <c r="H43" s="231"/>
    </row>
    <row r="44" spans="1:8" s="145" customFormat="1" ht="15" x14ac:dyDescent="0.2">
      <c r="A44" s="149"/>
      <c r="B44" s="176"/>
      <c r="C44" s="175" t="s">
        <v>284</v>
      </c>
      <c r="D44" s="85"/>
      <c r="E44" s="85"/>
      <c r="F44" s="85"/>
      <c r="G44" s="251">
        <f t="shared" si="0"/>
        <v>0</v>
      </c>
      <c r="H44" s="231"/>
    </row>
    <row r="45" spans="1:8" s="145" customFormat="1" ht="15" x14ac:dyDescent="0.2">
      <c r="A45" s="149"/>
      <c r="B45" s="176"/>
      <c r="C45" s="175" t="s">
        <v>285</v>
      </c>
      <c r="D45" s="85"/>
      <c r="E45" s="85"/>
      <c r="F45" s="85"/>
      <c r="G45" s="251">
        <f t="shared" si="0"/>
        <v>0</v>
      </c>
      <c r="H45" s="231"/>
    </row>
    <row r="46" spans="1:8" s="145" customFormat="1" ht="15" x14ac:dyDescent="0.2">
      <c r="A46" s="149"/>
      <c r="B46" s="176"/>
      <c r="C46" s="175" t="s">
        <v>286</v>
      </c>
      <c r="D46" s="85"/>
      <c r="E46" s="85"/>
      <c r="F46" s="85"/>
      <c r="G46" s="251">
        <f t="shared" si="0"/>
        <v>0</v>
      </c>
      <c r="H46" s="231"/>
    </row>
    <row r="47" spans="1:8" s="145" customFormat="1" ht="15" x14ac:dyDescent="0.2">
      <c r="A47" s="149"/>
      <c r="B47" s="176"/>
      <c r="C47" s="175" t="s">
        <v>287</v>
      </c>
      <c r="D47" s="85"/>
      <c r="E47" s="85"/>
      <c r="F47" s="85"/>
      <c r="G47" s="251">
        <f t="shared" si="0"/>
        <v>0</v>
      </c>
      <c r="H47" s="231"/>
    </row>
    <row r="48" spans="1:8" s="145" customFormat="1" ht="15" x14ac:dyDescent="0.2">
      <c r="A48" s="149"/>
      <c r="B48" s="176"/>
      <c r="C48" s="175" t="s">
        <v>202</v>
      </c>
      <c r="D48" s="85"/>
      <c r="E48" s="85"/>
      <c r="F48" s="85"/>
      <c r="G48" s="251">
        <f t="shared" si="0"/>
        <v>0</v>
      </c>
      <c r="H48" s="231"/>
    </row>
    <row r="49" spans="1:8" s="145" customFormat="1" ht="15" x14ac:dyDescent="0.2">
      <c r="A49" s="149"/>
      <c r="B49" s="246">
        <v>10</v>
      </c>
      <c r="C49" s="175" t="s">
        <v>204</v>
      </c>
      <c r="D49" s="85"/>
      <c r="E49" s="85"/>
      <c r="F49" s="85"/>
      <c r="G49" s="251">
        <f t="shared" si="0"/>
        <v>0</v>
      </c>
      <c r="H49" s="231"/>
    </row>
    <row r="50" spans="1:8" s="145" customFormat="1" ht="15" x14ac:dyDescent="0.2">
      <c r="A50" s="149"/>
      <c r="B50" s="176"/>
      <c r="C50" s="175" t="s">
        <v>205</v>
      </c>
      <c r="D50" s="85"/>
      <c r="E50" s="85"/>
      <c r="F50" s="85"/>
      <c r="G50" s="251">
        <f t="shared" si="0"/>
        <v>0</v>
      </c>
      <c r="H50" s="231"/>
    </row>
    <row r="51" spans="1:8" s="145" customFormat="1" ht="15" x14ac:dyDescent="0.2">
      <c r="A51" s="149"/>
      <c r="B51" s="176"/>
      <c r="C51" s="175" t="s">
        <v>206</v>
      </c>
      <c r="D51" s="85"/>
      <c r="E51" s="85"/>
      <c r="F51" s="85"/>
      <c r="G51" s="251">
        <f t="shared" si="0"/>
        <v>0</v>
      </c>
      <c r="H51" s="231"/>
    </row>
    <row r="52" spans="1:8" s="145" customFormat="1" ht="14.25" x14ac:dyDescent="0.2">
      <c r="A52" s="149"/>
      <c r="B52" s="149"/>
      <c r="C52" s="149"/>
      <c r="D52" s="236"/>
      <c r="E52" s="236"/>
      <c r="F52" s="236"/>
      <c r="G52" s="254"/>
      <c r="H52" s="235"/>
    </row>
    <row r="53" spans="1:8" s="147" customFormat="1" ht="16.5" thickBot="1" x14ac:dyDescent="0.25">
      <c r="A53" s="247" t="s">
        <v>10</v>
      </c>
      <c r="B53" s="247"/>
      <c r="C53" s="248"/>
      <c r="D53" s="255">
        <f>(SUM(D22:D51))</f>
        <v>0</v>
      </c>
      <c r="E53" s="255">
        <f>(SUM(E22:E51))</f>
        <v>0</v>
      </c>
      <c r="F53" s="255">
        <f t="shared" ref="F53:G53" si="1">(SUM(F22:F51))</f>
        <v>0</v>
      </c>
      <c r="G53" s="255">
        <f t="shared" si="1"/>
        <v>0</v>
      </c>
      <c r="H53" s="237"/>
    </row>
    <row r="54" spans="1:8" s="145" customFormat="1" ht="9.75" customHeight="1" x14ac:dyDescent="0.2">
      <c r="A54" s="163"/>
      <c r="B54" s="163"/>
      <c r="C54" s="149"/>
      <c r="D54" s="232"/>
      <c r="E54" s="232"/>
      <c r="F54" s="232"/>
      <c r="G54" s="256"/>
      <c r="H54" s="238"/>
    </row>
    <row r="55" spans="1:8" s="145" customFormat="1" ht="15.75" x14ac:dyDescent="0.2">
      <c r="A55" s="163" t="s">
        <v>9</v>
      </c>
      <c r="B55" s="163"/>
      <c r="C55" s="149"/>
      <c r="D55" s="239"/>
      <c r="E55" s="239"/>
      <c r="F55" s="239"/>
      <c r="G55" s="257"/>
      <c r="H55" s="240"/>
    </row>
    <row r="56" spans="1:8" s="145" customFormat="1" ht="15" x14ac:dyDescent="0.2">
      <c r="A56" s="149"/>
      <c r="B56" s="165">
        <v>11</v>
      </c>
      <c r="C56" s="166" t="s">
        <v>9</v>
      </c>
      <c r="D56" s="70"/>
      <c r="E56" s="70"/>
      <c r="F56" s="70">
        <v>0</v>
      </c>
      <c r="G56" s="251">
        <f>(SUM(D56:F56))</f>
        <v>0</v>
      </c>
      <c r="H56" s="259" t="s">
        <v>211</v>
      </c>
    </row>
    <row r="57" spans="1:8" s="145" customFormat="1" ht="20.45" customHeight="1" x14ac:dyDescent="0.2">
      <c r="A57" s="163"/>
      <c r="B57" s="163"/>
      <c r="C57" s="149"/>
      <c r="D57" s="344" t="str">
        <f>IF(D56&gt;'CF Modified Total Direct Costs'!B28,"ERROR","")</f>
        <v/>
      </c>
      <c r="E57" s="344" t="str">
        <f>IF(E56&gt;'CF Modified Total Direct Costs'!C28,"ERROR","")</f>
        <v/>
      </c>
      <c r="F57" s="344" t="str">
        <f>IF(F56&gt;'CF Modified Total Direct Costs'!D28,"ERROR","")</f>
        <v/>
      </c>
      <c r="G57" s="256"/>
      <c r="H57" s="345" t="s">
        <v>292</v>
      </c>
    </row>
    <row r="58" spans="1:8" s="147" customFormat="1" ht="16.5" thickBot="1" x14ac:dyDescent="0.25">
      <c r="A58" s="249" t="s">
        <v>7</v>
      </c>
      <c r="B58" s="249"/>
      <c r="C58" s="250"/>
      <c r="D58" s="258">
        <f>(SUM(D53:D56))</f>
        <v>0</v>
      </c>
      <c r="E58" s="258">
        <f t="shared" ref="E58:G58" si="2">(SUM(E53:E56))</f>
        <v>0</v>
      </c>
      <c r="F58" s="258">
        <f t="shared" si="2"/>
        <v>0</v>
      </c>
      <c r="G58" s="258">
        <f t="shared" si="2"/>
        <v>0</v>
      </c>
      <c r="H58" s="237"/>
    </row>
    <row r="59" spans="1:8" ht="18.75" customHeight="1" thickTop="1" x14ac:dyDescent="0.2">
      <c r="C59" s="241"/>
    </row>
  </sheetData>
  <mergeCells count="10">
    <mergeCell ref="A9:C9"/>
    <mergeCell ref="D9:G9"/>
    <mergeCell ref="A11:G11"/>
    <mergeCell ref="D2:G2"/>
    <mergeCell ref="D3:G3"/>
    <mergeCell ref="D4:G4"/>
    <mergeCell ref="A7:C7"/>
    <mergeCell ref="D7:G7"/>
    <mergeCell ref="A8:C8"/>
    <mergeCell ref="D8:G8"/>
  </mergeCells>
  <phoneticPr fontId="19" type="noConversion"/>
  <pageMargins left="0.7" right="0.7" top="0.75" bottom="0.75" header="0.3" footer="0.3"/>
  <pageSetup scale="7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1FC2C-9C02-46E4-AEFF-51C6BF5BAD2C}">
  <dimension ref="A2:D28"/>
  <sheetViews>
    <sheetView tabSelected="1" workbookViewId="0">
      <selection activeCell="B2" sqref="B2"/>
    </sheetView>
  </sheetViews>
  <sheetFormatPr defaultColWidth="9.140625" defaultRowHeight="12.75" x14ac:dyDescent="0.2"/>
  <cols>
    <col min="1" max="1" width="26.85546875" style="47" customWidth="1"/>
    <col min="2" max="2" width="10.42578125" style="321" bestFit="1" customWidth="1"/>
    <col min="3" max="3" width="11.42578125" style="47" bestFit="1" customWidth="1"/>
    <col min="4" max="4" width="12.140625" style="47" customWidth="1"/>
    <col min="5" max="16384" width="9.140625" style="47"/>
  </cols>
  <sheetData>
    <row r="2" spans="1:4" x14ac:dyDescent="0.2">
      <c r="A2" s="320" t="s">
        <v>291</v>
      </c>
      <c r="B2" s="348"/>
      <c r="C2" s="348" t="str">
        <f>'Carry Forward Funding'!E19</f>
        <v>FY xx</v>
      </c>
      <c r="D2" s="348" t="str">
        <f>'Carry Forward Funding'!F19</f>
        <v>FY xx</v>
      </c>
    </row>
    <row r="3" spans="1:4" x14ac:dyDescent="0.2">
      <c r="A3" s="320"/>
    </row>
    <row r="4" spans="1:4" x14ac:dyDescent="0.2">
      <c r="A4" s="320" t="s">
        <v>10</v>
      </c>
      <c r="B4" s="321">
        <f>'Carry Forward Funding'!D53</f>
        <v>0</v>
      </c>
      <c r="C4" s="321">
        <f>'Carry Forward Funding'!E53</f>
        <v>0</v>
      </c>
      <c r="D4" s="321">
        <f>'Carry Forward Funding'!F53</f>
        <v>0</v>
      </c>
    </row>
    <row r="5" spans="1:4" x14ac:dyDescent="0.2">
      <c r="A5" s="320" t="s">
        <v>253</v>
      </c>
      <c r="C5" s="321"/>
      <c r="D5" s="321"/>
    </row>
    <row r="6" spans="1:4" x14ac:dyDescent="0.2">
      <c r="A6" s="320" t="s">
        <v>255</v>
      </c>
      <c r="B6" s="321">
        <f>-'Carry Forward Funding'!D40</f>
        <v>0</v>
      </c>
      <c r="C6" s="321">
        <f>-'Carry Forward Funding'!E40</f>
        <v>0</v>
      </c>
      <c r="D6" s="321">
        <f>-'Carry Forward Funding'!F40</f>
        <v>0</v>
      </c>
    </row>
    <row r="7" spans="1:4" x14ac:dyDescent="0.2">
      <c r="A7" s="320" t="s">
        <v>256</v>
      </c>
      <c r="C7" s="321"/>
      <c r="D7" s="321"/>
    </row>
    <row r="8" spans="1:4" x14ac:dyDescent="0.2">
      <c r="A8" s="322" t="s">
        <v>257</v>
      </c>
      <c r="B8" s="321">
        <f>-'Carry Forward Funding'!D38</f>
        <v>0</v>
      </c>
      <c r="C8" s="321">
        <f>-'Carry Forward Funding'!E38</f>
        <v>0</v>
      </c>
      <c r="D8" s="321">
        <f>-'Carry Forward Funding'!F38</f>
        <v>0</v>
      </c>
    </row>
    <row r="9" spans="1:4" x14ac:dyDescent="0.2">
      <c r="A9" s="322" t="s">
        <v>258</v>
      </c>
      <c r="B9" s="321">
        <f>-'Carry Forward Funding'!D41</f>
        <v>0</v>
      </c>
      <c r="C9" s="321">
        <f>-'Carry Forward Funding'!E41</f>
        <v>0</v>
      </c>
      <c r="D9" s="321">
        <f>-'Carry Forward Funding'!F41</f>
        <v>0</v>
      </c>
    </row>
    <row r="10" spans="1:4" x14ac:dyDescent="0.2">
      <c r="A10" s="322" t="s">
        <v>259</v>
      </c>
      <c r="B10" s="321">
        <f>-'Carry Forward Funding'!D37</f>
        <v>0</v>
      </c>
      <c r="C10" s="321">
        <f>-'Carry Forward Funding'!E37</f>
        <v>0</v>
      </c>
      <c r="D10" s="321">
        <f>-'Carry Forward Funding'!F37</f>
        <v>0</v>
      </c>
    </row>
    <row r="11" spans="1:4" x14ac:dyDescent="0.2">
      <c r="A11" s="320" t="s">
        <v>260</v>
      </c>
      <c r="C11" s="321"/>
      <c r="D11" s="321"/>
    </row>
    <row r="12" spans="1:4" x14ac:dyDescent="0.2">
      <c r="A12" s="320" t="s">
        <v>261</v>
      </c>
      <c r="C12" s="321"/>
      <c r="D12" s="321"/>
    </row>
    <row r="13" spans="1:4" x14ac:dyDescent="0.2">
      <c r="A13" s="320" t="s">
        <v>262</v>
      </c>
      <c r="B13" s="321">
        <f>-'Carry Forward Funding'!D29</f>
        <v>0</v>
      </c>
      <c r="C13" s="321">
        <f>-'Carry Forward Funding'!E29</f>
        <v>0</v>
      </c>
      <c r="D13" s="321">
        <f>-'Carry Forward Funding'!F29</f>
        <v>0</v>
      </c>
    </row>
    <row r="14" spans="1:4" x14ac:dyDescent="0.2">
      <c r="A14" s="322" t="s">
        <v>263</v>
      </c>
      <c r="C14" s="321"/>
      <c r="D14" s="321"/>
    </row>
    <row r="15" spans="1:4" x14ac:dyDescent="0.2">
      <c r="A15" s="320"/>
      <c r="C15" s="321"/>
      <c r="D15" s="321"/>
    </row>
    <row r="16" spans="1:4" x14ac:dyDescent="0.2">
      <c r="A16" s="320" t="s">
        <v>264</v>
      </c>
      <c r="B16" s="321">
        <f>IF('Carry Forward Funding'!D44&gt;25000,-('Carry Forward Funding'!D44-25000),0)</f>
        <v>0</v>
      </c>
      <c r="C16" s="321">
        <f>IF('Carry Forward Funding'!E44&gt;25000,-('Carry Forward Funding'!E44-25000),0)</f>
        <v>0</v>
      </c>
      <c r="D16" s="321">
        <f>IF('Carry Forward Funding'!F44&gt;25000,-('Carry Forward Funding'!F44-25000),0)</f>
        <v>0</v>
      </c>
    </row>
    <row r="17" spans="1:4" x14ac:dyDescent="0.2">
      <c r="A17" s="320" t="s">
        <v>264</v>
      </c>
      <c r="B17" s="321">
        <f>IF('Carry Forward Funding'!D45&gt;25000,-('Carry Forward Funding'!D45-25000),0)</f>
        <v>0</v>
      </c>
      <c r="C17" s="321">
        <f>IF('Carry Forward Funding'!E45&gt;25000,-('Carry Forward Funding'!E45-25000),0)</f>
        <v>0</v>
      </c>
      <c r="D17" s="321">
        <f>IF('Carry Forward Funding'!F45&gt;25000,-('Carry Forward Funding'!F45-25000),0)</f>
        <v>0</v>
      </c>
    </row>
    <row r="18" spans="1:4" x14ac:dyDescent="0.2">
      <c r="A18" s="320" t="s">
        <v>264</v>
      </c>
      <c r="B18" s="321">
        <f>IF('Carry Forward Funding'!D46&gt;25000,-('Carry Forward Funding'!D46-25000),0)</f>
        <v>0</v>
      </c>
      <c r="C18" s="321">
        <f>IF('Carry Forward Funding'!E46&gt;25000,-('Carry Forward Funding'!E46-25000),0)</f>
        <v>0</v>
      </c>
      <c r="D18" s="321">
        <f>IF('Carry Forward Funding'!F46&gt;25000,-('Carry Forward Funding'!F46-25000),0)</f>
        <v>0</v>
      </c>
    </row>
    <row r="19" spans="1:4" x14ac:dyDescent="0.2">
      <c r="A19" s="320" t="s">
        <v>264</v>
      </c>
      <c r="B19" s="321">
        <f>IF('Carry Forward Funding'!D47&gt;25000,-('Carry Forward Funding'!D47-25000),0)</f>
        <v>0</v>
      </c>
      <c r="C19" s="321">
        <f>IF('Carry Forward Funding'!E47&gt;25000,-('Carry Forward Funding'!E47-25000),0)</f>
        <v>0</v>
      </c>
      <c r="D19" s="321">
        <f>IF('Carry Forward Funding'!F47&gt;25000,-('Carry Forward Funding'!F47-25000),0)</f>
        <v>0</v>
      </c>
    </row>
    <row r="20" spans="1:4" x14ac:dyDescent="0.2">
      <c r="A20" s="320"/>
      <c r="C20" s="321"/>
      <c r="D20" s="321"/>
    </row>
    <row r="21" spans="1:4" x14ac:dyDescent="0.2">
      <c r="A21" s="320" t="s">
        <v>265</v>
      </c>
      <c r="B21" s="321">
        <f>SUM(B2:B14)</f>
        <v>0</v>
      </c>
      <c r="C21" s="321">
        <f>SUM(C2:C14)</f>
        <v>0</v>
      </c>
      <c r="D21" s="321">
        <f>SUM(D2:D14)</f>
        <v>0</v>
      </c>
    </row>
    <row r="22" spans="1:4" ht="14.25" x14ac:dyDescent="0.2">
      <c r="A22" s="323"/>
      <c r="C22" s="321"/>
      <c r="D22" s="321"/>
    </row>
    <row r="23" spans="1:4" x14ac:dyDescent="0.2">
      <c r="A23" s="320" t="s">
        <v>266</v>
      </c>
      <c r="B23" s="321">
        <f>B21*0.1</f>
        <v>0</v>
      </c>
      <c r="C23" s="321">
        <f>C21*0.1</f>
        <v>0</v>
      </c>
      <c r="D23" s="321">
        <f>D21*0.1</f>
        <v>0</v>
      </c>
    </row>
    <row r="24" spans="1:4" x14ac:dyDescent="0.2">
      <c r="C24" s="321"/>
      <c r="D24" s="321"/>
    </row>
    <row r="25" spans="1:4" x14ac:dyDescent="0.2">
      <c r="A25" s="47" t="s">
        <v>289</v>
      </c>
      <c r="B25" s="47"/>
    </row>
    <row r="26" spans="1:4" x14ac:dyDescent="0.2">
      <c r="A26" s="347"/>
      <c r="B26" s="343">
        <f>B21*A26</f>
        <v>0</v>
      </c>
      <c r="C26" s="343">
        <f>C21*A26</f>
        <v>0</v>
      </c>
      <c r="D26" s="343">
        <f>D21*B26</f>
        <v>0</v>
      </c>
    </row>
    <row r="28" spans="1:4" x14ac:dyDescent="0.2">
      <c r="A28" s="59" t="s">
        <v>290</v>
      </c>
      <c r="B28" s="343">
        <f>IF(A25&gt;0,B26,B23)</f>
        <v>0</v>
      </c>
      <c r="C28" s="343">
        <f>IF(A26&gt;0,C26,C23)</f>
        <v>0</v>
      </c>
      <c r="D28" s="343">
        <f>IF(A26&gt;0,D26,D23)</f>
        <v>0</v>
      </c>
    </row>
  </sheetData>
  <sheetProtection algorithmName="SHA-512" hashValue="XanDPMXYNdcwJ42wKREkKQ9WD1/kYyZXQD09IgN+JvmgLhRU6VDWZC3hR2rp9P2SeqX+JAKDYriXg05Q/HFsow==" saltValue="zw/2xCM0TNwcbZGoF3SYpA==" spinCount="100000" sheet="1" objects="1" scenarios="1"/>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I56"/>
  <sheetViews>
    <sheetView topLeftCell="A57" workbookViewId="0">
      <selection activeCell="D5" sqref="D5"/>
    </sheetView>
  </sheetViews>
  <sheetFormatPr defaultColWidth="9.140625" defaultRowHeight="18.75" customHeight="1" x14ac:dyDescent="0.2"/>
  <cols>
    <col min="1" max="1" width="6" style="148" customWidth="1"/>
    <col min="2" max="2" width="3.42578125" style="148" customWidth="1"/>
    <col min="3" max="3" width="36.42578125" style="148" customWidth="1"/>
    <col min="4" max="7" width="15.5703125" style="148" customWidth="1"/>
    <col min="8" max="16384" width="9.140625" style="148"/>
  </cols>
  <sheetData>
    <row r="1" spans="1:9" s="145" customFormat="1" ht="18.75" customHeight="1" x14ac:dyDescent="0.2">
      <c r="A1" s="149"/>
      <c r="B1" s="149"/>
      <c r="C1" s="149"/>
      <c r="D1" s="149"/>
      <c r="E1" s="149"/>
      <c r="F1" s="149"/>
      <c r="G1" s="149"/>
    </row>
    <row r="2" spans="1:9" s="145" customFormat="1" ht="18.75" customHeight="1" x14ac:dyDescent="0.2">
      <c r="A2" s="149"/>
      <c r="B2" s="149"/>
      <c r="C2" s="149"/>
      <c r="D2" s="368"/>
      <c r="E2" s="368"/>
      <c r="F2" s="368"/>
      <c r="G2" s="368"/>
    </row>
    <row r="3" spans="1:9" s="145" customFormat="1" ht="18.75" customHeight="1" x14ac:dyDescent="0.2">
      <c r="A3" s="149"/>
      <c r="B3" s="149"/>
      <c r="C3" s="149"/>
      <c r="D3" s="368" t="str">
        <f>'Budget Overview'!D1</f>
        <v>Program Annual Budget</v>
      </c>
      <c r="E3" s="368"/>
      <c r="F3" s="368"/>
      <c r="G3" s="368"/>
    </row>
    <row r="4" spans="1:9" s="145" customFormat="1" ht="18.75" customHeight="1" x14ac:dyDescent="0.2">
      <c r="A4" s="149"/>
      <c r="B4" s="149"/>
      <c r="C4" s="149"/>
      <c r="D4" s="368" t="str">
        <f>'Budget Overview'!D2</f>
        <v>July 1, 2024 through June 30, 2025</v>
      </c>
      <c r="E4" s="368"/>
      <c r="F4" s="368"/>
      <c r="G4" s="368"/>
    </row>
    <row r="5" spans="1:9" s="145" customFormat="1" ht="18.75" customHeight="1" x14ac:dyDescent="0.2">
      <c r="A5" s="149"/>
      <c r="B5" s="149"/>
      <c r="C5" s="149"/>
      <c r="D5" s="149"/>
      <c r="E5" s="149"/>
      <c r="F5" s="149"/>
      <c r="G5" s="149"/>
    </row>
    <row r="6" spans="1:9" s="145" customFormat="1" ht="18.75" customHeight="1" thickBot="1" x14ac:dyDescent="0.25">
      <c r="A6" s="149"/>
      <c r="B6" s="149"/>
      <c r="C6" s="149"/>
      <c r="D6" s="149"/>
      <c r="E6" s="149"/>
      <c r="F6" s="149"/>
      <c r="G6" s="149"/>
    </row>
    <row r="7" spans="1:9" s="145" customFormat="1" ht="35.25" customHeight="1" thickBot="1" x14ac:dyDescent="0.25">
      <c r="A7" s="369" t="s">
        <v>13</v>
      </c>
      <c r="B7" s="370"/>
      <c r="C7" s="371"/>
      <c r="D7" s="375">
        <f>IF('CNSWFL Use Only'!$B$7=2,TRIM('Budget Overview'!#REF!),'CNSWFL Use Only'!B3)</f>
        <v>0</v>
      </c>
      <c r="E7" s="376"/>
      <c r="F7" s="376"/>
      <c r="G7" s="377"/>
    </row>
    <row r="8" spans="1:9" s="145" customFormat="1" ht="35.25" customHeight="1" thickBot="1" x14ac:dyDescent="0.25">
      <c r="A8" s="369" t="s">
        <v>12</v>
      </c>
      <c r="B8" s="370"/>
      <c r="C8" s="371"/>
      <c r="D8" s="375">
        <f>IF('CNSWFL Use Only'!$B$7=2,TRIM('Budget Overview'!#REF!),'CNSWFL Use Only'!B4)</f>
        <v>0</v>
      </c>
      <c r="E8" s="376"/>
      <c r="F8" s="376"/>
      <c r="G8" s="377"/>
    </row>
    <row r="9" spans="1:9" s="145" customFormat="1" ht="35.25" customHeight="1" thickBot="1" x14ac:dyDescent="0.25">
      <c r="A9" s="369" t="s">
        <v>11</v>
      </c>
      <c r="B9" s="370"/>
      <c r="C9" s="371"/>
      <c r="D9" s="375">
        <f>IF('CNSWFL Use Only'!$B$7=2,TRIM('Budget Overview'!#REF!),'CNSWFL Use Only'!B5)</f>
        <v>0</v>
      </c>
      <c r="E9" s="376"/>
      <c r="F9" s="376"/>
      <c r="G9" s="377"/>
    </row>
    <row r="10" spans="1:9" s="145" customFormat="1" ht="35.25" customHeight="1" thickBot="1" x14ac:dyDescent="0.25">
      <c r="A10" s="45"/>
      <c r="B10" s="45"/>
      <c r="C10" s="45"/>
      <c r="D10" s="45"/>
      <c r="E10" s="45"/>
      <c r="F10" s="45"/>
      <c r="G10" s="45"/>
      <c r="H10" s="146"/>
      <c r="I10" s="146"/>
    </row>
    <row r="11" spans="1:9" s="126" customFormat="1" ht="21.75" customHeight="1" thickBot="1" x14ac:dyDescent="0.35">
      <c r="A11" s="378" t="s">
        <v>65</v>
      </c>
      <c r="B11" s="379"/>
      <c r="C11" s="379"/>
      <c r="D11" s="379"/>
      <c r="E11" s="379"/>
      <c r="F11" s="379"/>
      <c r="G11" s="380"/>
    </row>
    <row r="12" spans="1:9" s="126" customFormat="1" ht="21.75" customHeight="1" x14ac:dyDescent="0.2">
      <c r="A12"/>
      <c r="B12"/>
      <c r="C12"/>
      <c r="D12"/>
      <c r="E12"/>
      <c r="F12"/>
      <c r="G12"/>
    </row>
    <row r="13" spans="1:9" s="126" customFormat="1" ht="21.75" customHeight="1" x14ac:dyDescent="0.25">
      <c r="A13" s="5" t="s">
        <v>66</v>
      </c>
      <c r="B13"/>
      <c r="C13"/>
      <c r="D13"/>
      <c r="E13"/>
      <c r="F13"/>
      <c r="G13"/>
    </row>
    <row r="14" spans="1:9" s="146" customFormat="1" ht="18.75" customHeight="1" x14ac:dyDescent="0.2">
      <c r="A14" s="5" t="s">
        <v>303</v>
      </c>
      <c r="B14" s="45"/>
      <c r="C14" s="45"/>
      <c r="D14" s="45"/>
      <c r="E14" s="45"/>
      <c r="F14" s="45"/>
      <c r="G14" s="45"/>
    </row>
    <row r="15" spans="1:9" s="146" customFormat="1" ht="18.75" customHeight="1" x14ac:dyDescent="0.2">
      <c r="A15" s="5" t="s">
        <v>329</v>
      </c>
      <c r="B15" s="45"/>
      <c r="C15" s="45"/>
      <c r="D15" s="45"/>
      <c r="E15" s="45"/>
      <c r="F15" s="45"/>
      <c r="G15" s="45"/>
    </row>
    <row r="16" spans="1:9" s="145" customFormat="1" ht="22.5" customHeight="1" x14ac:dyDescent="0.2">
      <c r="A16" s="5" t="s">
        <v>304</v>
      </c>
      <c r="B16" s="149"/>
      <c r="C16" s="149"/>
      <c r="D16"/>
      <c r="E16"/>
      <c r="F16"/>
      <c r="G16"/>
    </row>
    <row r="17" spans="1:7" s="145" customFormat="1" ht="22.5" customHeight="1" x14ac:dyDescent="0.2">
      <c r="A17" s="5" t="s">
        <v>327</v>
      </c>
      <c r="B17" s="149"/>
      <c r="C17" s="149"/>
      <c r="D17"/>
      <c r="E17"/>
      <c r="F17"/>
      <c r="G17"/>
    </row>
    <row r="18" spans="1:7" s="145" customFormat="1" ht="22.5" customHeight="1" x14ac:dyDescent="0.2">
      <c r="A18" s="45"/>
      <c r="B18" s="149"/>
      <c r="C18" s="149"/>
      <c r="D18"/>
      <c r="E18"/>
      <c r="F18"/>
      <c r="G18"/>
    </row>
    <row r="19" spans="1:7" s="145" customFormat="1" ht="25.5" x14ac:dyDescent="0.2">
      <c r="A19" s="163" t="s">
        <v>63</v>
      </c>
      <c r="B19" s="149"/>
      <c r="C19" s="149"/>
      <c r="D19" s="349"/>
      <c r="E19" s="350"/>
      <c r="F19" s="351"/>
      <c r="G19" s="260" t="s">
        <v>67</v>
      </c>
    </row>
    <row r="20" spans="1:7" s="145" customFormat="1" ht="12.75" x14ac:dyDescent="0.2">
      <c r="A20" s="149"/>
      <c r="B20" s="149"/>
      <c r="C20" s="149"/>
      <c r="D20"/>
      <c r="E20"/>
      <c r="F20"/>
      <c r="G20"/>
    </row>
    <row r="21" spans="1:7" s="145" customFormat="1" ht="15.75" x14ac:dyDescent="0.2">
      <c r="A21" s="163" t="s">
        <v>40</v>
      </c>
      <c r="B21" s="163"/>
      <c r="C21" s="149"/>
      <c r="D21" s="149"/>
      <c r="E21" s="149"/>
      <c r="F21" s="149"/>
      <c r="G21" s="164"/>
    </row>
    <row r="22" spans="1:7" s="145" customFormat="1" ht="15" x14ac:dyDescent="0.2">
      <c r="A22" s="149"/>
      <c r="B22" s="165">
        <v>1</v>
      </c>
      <c r="C22" s="166" t="s">
        <v>33</v>
      </c>
      <c r="D22" s="85"/>
      <c r="E22" s="85"/>
      <c r="F22" s="85"/>
      <c r="G22" s="251">
        <f>(SUM(D22:F22))</f>
        <v>0</v>
      </c>
    </row>
    <row r="23" spans="1:7" s="145" customFormat="1" ht="15" x14ac:dyDescent="0.2">
      <c r="A23" s="149"/>
      <c r="B23" s="165">
        <v>2</v>
      </c>
      <c r="C23" s="166" t="s">
        <v>34</v>
      </c>
      <c r="D23" s="85"/>
      <c r="E23" s="85"/>
      <c r="F23" s="85"/>
      <c r="G23" s="251">
        <f>(SUM(D23:F23))</f>
        <v>0</v>
      </c>
    </row>
    <row r="24" spans="1:7" s="145" customFormat="1" ht="14.25" x14ac:dyDescent="0.2">
      <c r="A24" s="149"/>
      <c r="B24" s="149"/>
      <c r="C24" s="170"/>
      <c r="D24" s="232"/>
      <c r="E24" s="232"/>
      <c r="F24" s="232"/>
      <c r="G24" s="252"/>
    </row>
    <row r="25" spans="1:7" s="145" customFormat="1" ht="15.75" x14ac:dyDescent="0.2">
      <c r="A25" s="163" t="s">
        <v>35</v>
      </c>
      <c r="B25" s="163"/>
      <c r="C25" s="149"/>
      <c r="D25" s="234"/>
      <c r="E25" s="234"/>
      <c r="F25" s="234"/>
      <c r="G25" s="253"/>
    </row>
    <row r="26" spans="1:7" s="145" customFormat="1" ht="15" x14ac:dyDescent="0.2">
      <c r="A26" s="149"/>
      <c r="B26" s="165">
        <v>3</v>
      </c>
      <c r="C26" s="175" t="s">
        <v>188</v>
      </c>
      <c r="D26" s="85"/>
      <c r="E26" s="85"/>
      <c r="F26" s="85"/>
      <c r="G26" s="251">
        <f t="shared" ref="G26:G48" si="0">(SUM(D26:F26))</f>
        <v>0</v>
      </c>
    </row>
    <row r="27" spans="1:7" s="145" customFormat="1" ht="15" x14ac:dyDescent="0.2">
      <c r="A27" s="149"/>
      <c r="B27" s="165"/>
      <c r="C27" s="175" t="s">
        <v>189</v>
      </c>
      <c r="D27" s="85"/>
      <c r="E27" s="85"/>
      <c r="F27" s="85"/>
      <c r="G27" s="251">
        <f t="shared" si="0"/>
        <v>0</v>
      </c>
    </row>
    <row r="28" spans="1:7" s="145" customFormat="1" ht="15" x14ac:dyDescent="0.2">
      <c r="A28" s="149"/>
      <c r="B28" s="165">
        <v>4</v>
      </c>
      <c r="C28" s="175" t="s">
        <v>54</v>
      </c>
      <c r="D28" s="85"/>
      <c r="E28" s="85"/>
      <c r="F28" s="85"/>
      <c r="G28" s="251">
        <f t="shared" si="0"/>
        <v>0</v>
      </c>
    </row>
    <row r="29" spans="1:7" s="145" customFormat="1" ht="15" x14ac:dyDescent="0.2">
      <c r="A29" s="149"/>
      <c r="B29" s="165"/>
      <c r="C29" s="175" t="s">
        <v>282</v>
      </c>
      <c r="D29" s="85"/>
      <c r="E29" s="85"/>
      <c r="F29" s="85"/>
      <c r="G29" s="251">
        <f t="shared" si="0"/>
        <v>0</v>
      </c>
    </row>
    <row r="30" spans="1:7" s="145" customFormat="1" ht="15" x14ac:dyDescent="0.2">
      <c r="A30" s="149"/>
      <c r="B30" s="165"/>
      <c r="C30" s="175" t="s">
        <v>190</v>
      </c>
      <c r="D30" s="85"/>
      <c r="E30" s="85"/>
      <c r="F30" s="85"/>
      <c r="G30" s="251">
        <f t="shared" si="0"/>
        <v>0</v>
      </c>
    </row>
    <row r="31" spans="1:7" s="145" customFormat="1" ht="15" x14ac:dyDescent="0.2">
      <c r="A31" s="149"/>
      <c r="B31" s="165"/>
      <c r="C31" s="175" t="s">
        <v>191</v>
      </c>
      <c r="D31" s="85"/>
      <c r="E31" s="85"/>
      <c r="F31" s="85"/>
      <c r="G31" s="251">
        <f t="shared" si="0"/>
        <v>0</v>
      </c>
    </row>
    <row r="32" spans="1:7" s="145" customFormat="1" ht="15" x14ac:dyDescent="0.2">
      <c r="A32" s="149"/>
      <c r="B32" s="165">
        <v>5</v>
      </c>
      <c r="C32" s="175" t="s">
        <v>192</v>
      </c>
      <c r="D32" s="85"/>
      <c r="E32" s="85"/>
      <c r="F32" s="85"/>
      <c r="G32" s="251">
        <f t="shared" si="0"/>
        <v>0</v>
      </c>
    </row>
    <row r="33" spans="1:7" s="145" customFormat="1" ht="15" x14ac:dyDescent="0.2">
      <c r="A33" s="149"/>
      <c r="B33" s="165"/>
      <c r="C33" s="175" t="s">
        <v>193</v>
      </c>
      <c r="D33" s="85"/>
      <c r="E33" s="85"/>
      <c r="F33" s="85"/>
      <c r="G33" s="251">
        <f t="shared" si="0"/>
        <v>0</v>
      </c>
    </row>
    <row r="34" spans="1:7" s="145" customFormat="1" ht="15" x14ac:dyDescent="0.2">
      <c r="A34" s="149"/>
      <c r="B34" s="165"/>
      <c r="C34" s="175" t="s">
        <v>210</v>
      </c>
      <c r="D34" s="85"/>
      <c r="E34" s="85"/>
      <c r="F34" s="85"/>
      <c r="G34" s="251">
        <f t="shared" si="0"/>
        <v>0</v>
      </c>
    </row>
    <row r="35" spans="1:7" s="145" customFormat="1" ht="15" x14ac:dyDescent="0.2">
      <c r="A35" s="149"/>
      <c r="B35" s="165">
        <v>6</v>
      </c>
      <c r="C35" s="175" t="s">
        <v>8</v>
      </c>
      <c r="D35" s="85"/>
      <c r="E35" s="85"/>
      <c r="F35" s="85"/>
      <c r="G35" s="251">
        <f t="shared" si="0"/>
        <v>0</v>
      </c>
    </row>
    <row r="36" spans="1:7" s="145" customFormat="1" ht="15" x14ac:dyDescent="0.2">
      <c r="A36" s="149"/>
      <c r="B36" s="165"/>
      <c r="C36" s="175" t="s">
        <v>283</v>
      </c>
      <c r="D36" s="85"/>
      <c r="E36" s="85"/>
      <c r="F36" s="85"/>
      <c r="G36" s="251">
        <f t="shared" si="0"/>
        <v>0</v>
      </c>
    </row>
    <row r="37" spans="1:7" s="145" customFormat="1" ht="15" x14ac:dyDescent="0.2">
      <c r="A37" s="149"/>
      <c r="B37" s="165"/>
      <c r="C37" s="175" t="s">
        <v>233</v>
      </c>
      <c r="D37" s="85"/>
      <c r="E37" s="85"/>
      <c r="F37" s="85"/>
      <c r="G37" s="251">
        <f t="shared" si="0"/>
        <v>0</v>
      </c>
    </row>
    <row r="38" spans="1:7" s="145" customFormat="1" ht="15" x14ac:dyDescent="0.2">
      <c r="A38" s="149"/>
      <c r="B38" s="165">
        <v>7</v>
      </c>
      <c r="C38" s="175" t="s">
        <v>196</v>
      </c>
      <c r="D38" s="85"/>
      <c r="E38" s="85"/>
      <c r="F38" s="85"/>
      <c r="G38" s="251">
        <f t="shared" si="0"/>
        <v>0</v>
      </c>
    </row>
    <row r="39" spans="1:7" s="145" customFormat="1" ht="15" x14ac:dyDescent="0.2">
      <c r="A39" s="149"/>
      <c r="B39" s="165"/>
      <c r="C39" s="175" t="s">
        <v>197</v>
      </c>
      <c r="D39" s="85"/>
      <c r="E39" s="85"/>
      <c r="F39" s="85"/>
      <c r="G39" s="251">
        <f t="shared" si="0"/>
        <v>0</v>
      </c>
    </row>
    <row r="40" spans="1:7" s="145" customFormat="1" ht="15" x14ac:dyDescent="0.2">
      <c r="A40" s="149"/>
      <c r="B40" s="165"/>
      <c r="C40" s="175" t="s">
        <v>198</v>
      </c>
      <c r="D40" s="85"/>
      <c r="E40" s="85"/>
      <c r="F40" s="85"/>
      <c r="G40" s="251">
        <f t="shared" si="0"/>
        <v>0</v>
      </c>
    </row>
    <row r="41" spans="1:7" s="145" customFormat="1" ht="15" x14ac:dyDescent="0.2">
      <c r="A41" s="149"/>
      <c r="B41" s="165">
        <v>8</v>
      </c>
      <c r="C41" s="175" t="s">
        <v>199</v>
      </c>
      <c r="D41" s="85"/>
      <c r="E41" s="85"/>
      <c r="F41" s="85"/>
      <c r="G41" s="251">
        <f t="shared" si="0"/>
        <v>0</v>
      </c>
    </row>
    <row r="42" spans="1:7" s="145" customFormat="1" ht="15" x14ac:dyDescent="0.2">
      <c r="A42" s="149"/>
      <c r="B42" s="165"/>
      <c r="C42" s="175" t="s">
        <v>200</v>
      </c>
      <c r="D42" s="85"/>
      <c r="E42" s="85"/>
      <c r="F42" s="85"/>
      <c r="G42" s="251">
        <f t="shared" si="0"/>
        <v>0</v>
      </c>
    </row>
    <row r="43" spans="1:7" s="145" customFormat="1" ht="15" x14ac:dyDescent="0.2">
      <c r="A43" s="149"/>
      <c r="B43" s="165">
        <v>9</v>
      </c>
      <c r="C43" s="175" t="s">
        <v>201</v>
      </c>
      <c r="D43" s="85"/>
      <c r="E43" s="85"/>
      <c r="F43" s="85"/>
      <c r="G43" s="251">
        <f t="shared" si="0"/>
        <v>0</v>
      </c>
    </row>
    <row r="44" spans="1:7" s="145" customFormat="1" ht="15" x14ac:dyDescent="0.2">
      <c r="A44" s="149"/>
      <c r="B44" s="165"/>
      <c r="C44" s="175" t="s">
        <v>293</v>
      </c>
      <c r="D44" s="85"/>
      <c r="E44" s="85"/>
      <c r="F44" s="85"/>
      <c r="G44" s="251">
        <f t="shared" si="0"/>
        <v>0</v>
      </c>
    </row>
    <row r="45" spans="1:7" s="145" customFormat="1" ht="15" x14ac:dyDescent="0.2">
      <c r="A45" s="149"/>
      <c r="B45" s="165"/>
      <c r="C45" s="175" t="s">
        <v>202</v>
      </c>
      <c r="D45" s="85"/>
      <c r="E45" s="85"/>
      <c r="F45" s="85"/>
      <c r="G45" s="251">
        <f t="shared" si="0"/>
        <v>0</v>
      </c>
    </row>
    <row r="46" spans="1:7" s="145" customFormat="1" ht="15" x14ac:dyDescent="0.2">
      <c r="A46" s="149"/>
      <c r="B46" s="165">
        <v>10</v>
      </c>
      <c r="C46" s="175" t="s">
        <v>204</v>
      </c>
      <c r="D46" s="85"/>
      <c r="E46" s="85"/>
      <c r="F46" s="85"/>
      <c r="G46" s="251">
        <f t="shared" si="0"/>
        <v>0</v>
      </c>
    </row>
    <row r="47" spans="1:7" s="145" customFormat="1" ht="15" x14ac:dyDescent="0.2">
      <c r="A47" s="149"/>
      <c r="B47" s="165"/>
      <c r="C47" s="175" t="s">
        <v>205</v>
      </c>
      <c r="D47" s="85"/>
      <c r="E47" s="85"/>
      <c r="F47" s="85"/>
      <c r="G47" s="251">
        <f t="shared" si="0"/>
        <v>0</v>
      </c>
    </row>
    <row r="48" spans="1:7" s="145" customFormat="1" ht="15" x14ac:dyDescent="0.2">
      <c r="A48" s="149"/>
      <c r="B48" s="165"/>
      <c r="C48" s="175" t="s">
        <v>206</v>
      </c>
      <c r="D48" s="85"/>
      <c r="E48" s="85"/>
      <c r="F48" s="85"/>
      <c r="G48" s="251">
        <f t="shared" si="0"/>
        <v>0</v>
      </c>
    </row>
    <row r="49" spans="1:7" s="145" customFormat="1" ht="14.25" x14ac:dyDescent="0.2">
      <c r="A49" s="149"/>
      <c r="B49" s="149"/>
      <c r="C49" s="149"/>
      <c r="D49" s="235"/>
      <c r="E49" s="235"/>
      <c r="F49" s="235"/>
      <c r="G49" s="261"/>
    </row>
    <row r="50" spans="1:7" s="147" customFormat="1" ht="16.5" thickBot="1" x14ac:dyDescent="0.25">
      <c r="A50" s="247" t="s">
        <v>10</v>
      </c>
      <c r="B50" s="247"/>
      <c r="C50" s="248"/>
      <c r="D50" s="255">
        <f>(SUM(D22:D48))</f>
        <v>0</v>
      </c>
      <c r="E50" s="255">
        <f t="shared" ref="E50:F50" si="1">(SUM(E22:E48))</f>
        <v>0</v>
      </c>
      <c r="F50" s="255">
        <f t="shared" si="1"/>
        <v>0</v>
      </c>
      <c r="G50" s="255">
        <f>(SUM(G22:G48))</f>
        <v>0</v>
      </c>
    </row>
    <row r="51" spans="1:7" s="145" customFormat="1" ht="8.25" customHeight="1" x14ac:dyDescent="0.2">
      <c r="A51" s="163"/>
      <c r="B51" s="163"/>
      <c r="C51" s="149"/>
      <c r="D51" s="232"/>
      <c r="E51" s="232"/>
      <c r="F51" s="232"/>
      <c r="G51" s="256"/>
    </row>
    <row r="52" spans="1:7" s="145" customFormat="1" ht="15.75" x14ac:dyDescent="0.2">
      <c r="A52" s="163" t="s">
        <v>9</v>
      </c>
      <c r="B52" s="163"/>
      <c r="C52" s="149"/>
      <c r="D52" s="239"/>
      <c r="E52" s="239"/>
      <c r="F52" s="239"/>
      <c r="G52" s="257"/>
    </row>
    <row r="53" spans="1:7" s="145" customFormat="1" ht="15" x14ac:dyDescent="0.2">
      <c r="A53" s="149"/>
      <c r="B53" s="165">
        <v>11</v>
      </c>
      <c r="C53" s="166" t="s">
        <v>9</v>
      </c>
      <c r="D53" s="70"/>
      <c r="E53" s="70"/>
      <c r="F53" s="70"/>
      <c r="G53" s="251">
        <f>(SUM(D53:F53))</f>
        <v>0</v>
      </c>
    </row>
    <row r="54" spans="1:7" s="145" customFormat="1" ht="8.25" customHeight="1" x14ac:dyDescent="0.2">
      <c r="A54" s="163"/>
      <c r="B54" s="163"/>
      <c r="C54" s="149"/>
      <c r="D54" s="232"/>
      <c r="E54" s="232"/>
      <c r="F54" s="232"/>
      <c r="G54" s="256"/>
    </row>
    <row r="55" spans="1:7" s="147" customFormat="1" ht="16.5" thickBot="1" x14ac:dyDescent="0.25">
      <c r="A55" s="249" t="s">
        <v>7</v>
      </c>
      <c r="B55" s="249"/>
      <c r="C55" s="250"/>
      <c r="D55" s="258">
        <f>(SUM(D50:D53))</f>
        <v>0</v>
      </c>
      <c r="E55" s="258">
        <f t="shared" ref="E55:G55" si="2">(SUM(E50:E53))</f>
        <v>0</v>
      </c>
      <c r="F55" s="258">
        <f t="shared" si="2"/>
        <v>0</v>
      </c>
      <c r="G55" s="258">
        <f t="shared" si="2"/>
        <v>0</v>
      </c>
    </row>
    <row r="56" spans="1:7" ht="18.75" customHeight="1" thickTop="1" x14ac:dyDescent="0.2">
      <c r="C56" s="241"/>
    </row>
  </sheetData>
  <mergeCells count="10">
    <mergeCell ref="A9:C9"/>
    <mergeCell ref="D9:G9"/>
    <mergeCell ref="A11:G11"/>
    <mergeCell ref="D2:G2"/>
    <mergeCell ref="D3:G3"/>
    <mergeCell ref="D4:G4"/>
    <mergeCell ref="A7:C7"/>
    <mergeCell ref="D7:G7"/>
    <mergeCell ref="A8:C8"/>
    <mergeCell ref="D8:G8"/>
  </mergeCells>
  <pageMargins left="0.7" right="0.7" top="0.75" bottom="0.75" header="0.3" footer="0.3"/>
  <pageSetup scale="7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CB27B106F2384E91CB43E954052F11" ma:contentTypeVersion="11" ma:contentTypeDescription="Create a new document." ma:contentTypeScope="" ma:versionID="eb0c9f52d9665a924b238a8742d5b652">
  <xsd:schema xmlns:xsd="http://www.w3.org/2001/XMLSchema" xmlns:p="http://schemas.microsoft.com/office/2006/metadata/properties" targetNamespace="http://schemas.microsoft.com/office/2006/metadata/properties" ma:root="true" ma:fieldsID="f4d196f5c675f743c82a55ad494504e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EADC392-7B5B-45AE-B6B1-5C19F297143A}">
  <ds:schemaRefs>
    <ds:schemaRef ds:uri="http://purl.org/dc/elements/1.1/"/>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711770E3-75BC-4F05-9E95-D363F6CD9053}">
  <ds:schemaRefs>
    <ds:schemaRef ds:uri="http://schemas.microsoft.com/sharepoint/v3/contenttype/forms"/>
  </ds:schemaRefs>
</ds:datastoreItem>
</file>

<file path=customXml/itemProps3.xml><?xml version="1.0" encoding="utf-8"?>
<ds:datastoreItem xmlns:ds="http://schemas.openxmlformats.org/officeDocument/2006/customXml" ds:itemID="{BBF51884-87C7-4B4B-83EE-E8A163CC9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18</vt:i4>
      </vt:variant>
    </vt:vector>
  </HeadingPairs>
  <TitlesOfParts>
    <vt:vector size="41" baseType="lpstr">
      <vt:lpstr>CNSWFL Use Only</vt:lpstr>
      <vt:lpstr>Instructions</vt:lpstr>
      <vt:lpstr>Agencies C20</vt:lpstr>
      <vt:lpstr>Budget Overview</vt:lpstr>
      <vt:lpstr>Program Annual Budget</vt:lpstr>
      <vt:lpstr>Budget Projection</vt:lpstr>
      <vt:lpstr>Carry Forward Funding</vt:lpstr>
      <vt:lpstr>CF Modified Total Direct Costs</vt:lpstr>
      <vt:lpstr>Other Funding Sources</vt:lpstr>
      <vt:lpstr>1. Salaries</vt:lpstr>
      <vt:lpstr>2. Benefits</vt:lpstr>
      <vt:lpstr>3. Recruitment</vt:lpstr>
      <vt:lpstr>4. Office Supplies</vt:lpstr>
      <vt:lpstr>5. Communications</vt:lpstr>
      <vt:lpstr>6. Travel</vt:lpstr>
      <vt:lpstr>7. Equipment</vt:lpstr>
      <vt:lpstr>8. Occupancy</vt:lpstr>
      <vt:lpstr>9. Professional</vt:lpstr>
      <vt:lpstr>10. Dues-Licenses-Advertising</vt:lpstr>
      <vt:lpstr>11. Indirect</vt:lpstr>
      <vt:lpstr>Modified Total Direct Costs</vt:lpstr>
      <vt:lpstr>Budget Questions-Responses</vt:lpstr>
      <vt:lpstr>Approval Sheet</vt:lpstr>
      <vt:lpstr>'1. Salaries'!Print_Area</vt:lpstr>
      <vt:lpstr>'10. Dues-Licenses-Advertising'!Print_Area</vt:lpstr>
      <vt:lpstr>'11. Indirect'!Print_Area</vt:lpstr>
      <vt:lpstr>'2. Benefits'!Print_Area</vt:lpstr>
      <vt:lpstr>'3. Recruitment'!Print_Area</vt:lpstr>
      <vt:lpstr>'4. Office Supplies'!Print_Area</vt:lpstr>
      <vt:lpstr>'5. Communications'!Print_Area</vt:lpstr>
      <vt:lpstr>'6. Travel'!Print_Area</vt:lpstr>
      <vt:lpstr>'7. Equipment'!Print_Area</vt:lpstr>
      <vt:lpstr>'8. Occupancy'!Print_Area</vt:lpstr>
      <vt:lpstr>'9. Professional'!Print_Area</vt:lpstr>
      <vt:lpstr>'Budget Overview'!Print_Area</vt:lpstr>
      <vt:lpstr>'Budget Projection'!Print_Area</vt:lpstr>
      <vt:lpstr>'Carry Forward Funding'!Print_Area</vt:lpstr>
      <vt:lpstr>Instructions!Print_Area</vt:lpstr>
      <vt:lpstr>'Other Funding Sources'!Print_Area</vt:lpstr>
      <vt:lpstr>'Program Annual Budget'!Print_Area</vt:lpstr>
      <vt:lpstr>'Budget Questions-Responses'!Print_Titles</vt:lpstr>
    </vt:vector>
  </TitlesOfParts>
  <Company>Sarasota Family YMCA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Gilbert</dc:creator>
  <cp:lastModifiedBy>Ann Wierengo</cp:lastModifiedBy>
  <cp:lastPrinted>2020-06-26T14:25:23Z</cp:lastPrinted>
  <dcterms:created xsi:type="dcterms:W3CDTF">2003-12-08T16:12:07Z</dcterms:created>
  <dcterms:modified xsi:type="dcterms:W3CDTF">2024-03-08T20:13:44Z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0x01010028CB27B106F2384E91CB43E954052F11</vt:lpwstr>
  </property>
  <property fmtid="{D5CDD505-2E9C-101B-9397-08002B2CF9AE}" pid="3" name="Contract Status">
    <vt:lpwstr>Wordsmithing</vt:lpwstr>
  </property>
</Properties>
</file>